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2_UNESA\1_NGAJAR\Ujian WFH\S1_Putri\"/>
    </mc:Choice>
  </mc:AlternateContent>
  <xr:revisionPtr revIDLastSave="0" documentId="13_ncr:1_{17F1371A-B3EF-436C-8069-D3432E14B1DA}" xr6:coauthVersionLast="45" xr6:coauthVersionMax="45" xr10:uidLastSave="{00000000-0000-0000-0000-000000000000}"/>
  <bookViews>
    <workbookView xWindow="-110" yWindow="-110" windowWidth="19420" windowHeight="10420" activeTab="2" xr2:uid="{00000000-000D-0000-FFFF-FFFF00000000}"/>
  </bookViews>
  <sheets>
    <sheet name="ICG" sheetId="1" r:id="rId1"/>
    <sheet name="IC" sheetId="2" r:id="rId2"/>
    <sheet name="MSI" sheetId="3" r:id="rId3"/>
    <sheet name="RINGKASAN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C101" i="3" l="1"/>
  <c r="AY101" i="3"/>
  <c r="AU101" i="3"/>
  <c r="BC61" i="3"/>
  <c r="BD61" i="3" s="1"/>
  <c r="BC60" i="3"/>
  <c r="BD60" i="3" s="1"/>
  <c r="AY61" i="3"/>
  <c r="AY60" i="3"/>
  <c r="AU61" i="3"/>
  <c r="AU60" i="3"/>
  <c r="AU42" i="3"/>
  <c r="BD42" i="3"/>
  <c r="AY42" i="3"/>
  <c r="BC42" i="3"/>
  <c r="BC41" i="3"/>
  <c r="BD41" i="3" s="1"/>
  <c r="AY41" i="3"/>
  <c r="AU41" i="3"/>
  <c r="AU23" i="3"/>
  <c r="BD23" i="3" s="1"/>
  <c r="AY23" i="3"/>
  <c r="BC23" i="3"/>
  <c r="BC22" i="3"/>
  <c r="BD22" i="3" s="1"/>
  <c r="AY22" i="3"/>
  <c r="AU22" i="3"/>
  <c r="BC80" i="3"/>
  <c r="AY80" i="3"/>
  <c r="AU80" i="3"/>
  <c r="BC79" i="3"/>
  <c r="AY79" i="3"/>
  <c r="AU79" i="3"/>
  <c r="BC99" i="3"/>
  <c r="AY99" i="3"/>
  <c r="AU99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AQ98" i="3"/>
  <c r="E8" i="3" l="1"/>
  <c r="H8" i="3"/>
  <c r="K8" i="3"/>
  <c r="N8" i="3"/>
  <c r="Q8" i="3"/>
  <c r="T8" i="3"/>
  <c r="W8" i="3"/>
  <c r="Z8" i="3"/>
  <c r="AC8" i="3"/>
  <c r="AF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E9" i="3"/>
  <c r="H9" i="3"/>
  <c r="K9" i="3"/>
  <c r="N9" i="3"/>
  <c r="Q9" i="3"/>
  <c r="T9" i="3"/>
  <c r="W9" i="3"/>
  <c r="Z9" i="3"/>
  <c r="AC9" i="3"/>
  <c r="AF9" i="3"/>
  <c r="AQ9" i="3"/>
  <c r="AU9" i="3" s="1"/>
  <c r="AR9" i="3"/>
  <c r="AS9" i="3"/>
  <c r="AT9" i="3"/>
  <c r="AV9" i="3"/>
  <c r="AY9" i="3" s="1"/>
  <c r="AW9" i="3"/>
  <c r="AX9" i="3"/>
  <c r="AZ9" i="3"/>
  <c r="BC9" i="3" s="1"/>
  <c r="BA9" i="3"/>
  <c r="BB9" i="3"/>
  <c r="E10" i="3"/>
  <c r="H10" i="3"/>
  <c r="K10" i="3"/>
  <c r="N10" i="3"/>
  <c r="Q10" i="3"/>
  <c r="T10" i="3"/>
  <c r="W10" i="3"/>
  <c r="Z10" i="3"/>
  <c r="AC10" i="3"/>
  <c r="AF10" i="3"/>
  <c r="AQ10" i="3"/>
  <c r="AR10" i="3"/>
  <c r="AU10" i="3" s="1"/>
  <c r="BD10" i="3" s="1"/>
  <c r="AS10" i="3"/>
  <c r="AT10" i="3"/>
  <c r="AV10" i="3"/>
  <c r="AY10" i="3" s="1"/>
  <c r="AW10" i="3"/>
  <c r="AX10" i="3"/>
  <c r="AZ10" i="3"/>
  <c r="BC10" i="3" s="1"/>
  <c r="BA10" i="3"/>
  <c r="BB10" i="3"/>
  <c r="E11" i="3"/>
  <c r="H11" i="3"/>
  <c r="K11" i="3"/>
  <c r="N11" i="3"/>
  <c r="Q11" i="3"/>
  <c r="T11" i="3"/>
  <c r="W11" i="3"/>
  <c r="Z11" i="3"/>
  <c r="AC11" i="3"/>
  <c r="AF11" i="3"/>
  <c r="AQ11" i="3"/>
  <c r="AR11" i="3"/>
  <c r="AU11" i="3" s="1"/>
  <c r="AS11" i="3"/>
  <c r="AT11" i="3"/>
  <c r="AV11" i="3"/>
  <c r="AY11" i="3" s="1"/>
  <c r="AW11" i="3"/>
  <c r="AX11" i="3"/>
  <c r="AZ11" i="3"/>
  <c r="BA11" i="3"/>
  <c r="BC11" i="3" s="1"/>
  <c r="BB11" i="3"/>
  <c r="E12" i="3"/>
  <c r="H12" i="3"/>
  <c r="K12" i="3"/>
  <c r="N12" i="3"/>
  <c r="Q12" i="3"/>
  <c r="T12" i="3"/>
  <c r="W12" i="3"/>
  <c r="Z12" i="3"/>
  <c r="AC12" i="3"/>
  <c r="AF12" i="3"/>
  <c r="AQ12" i="3"/>
  <c r="AR12" i="3"/>
  <c r="AS12" i="3"/>
  <c r="AT12" i="3"/>
  <c r="AU12" i="3"/>
  <c r="BD12" i="3" s="1"/>
  <c r="AV12" i="3"/>
  <c r="AW12" i="3"/>
  <c r="AX12" i="3"/>
  <c r="AY12" i="3"/>
  <c r="AZ12" i="3"/>
  <c r="BA12" i="3"/>
  <c r="BB12" i="3"/>
  <c r="BC12" i="3"/>
  <c r="E13" i="3"/>
  <c r="H13" i="3"/>
  <c r="K13" i="3"/>
  <c r="N13" i="3"/>
  <c r="Q13" i="3"/>
  <c r="T13" i="3"/>
  <c r="W13" i="3"/>
  <c r="Z13" i="3"/>
  <c r="AC13" i="3"/>
  <c r="AF13" i="3"/>
  <c r="AQ13" i="3"/>
  <c r="AR13" i="3"/>
  <c r="AU13" i="3" s="1"/>
  <c r="BD13" i="3" s="1"/>
  <c r="AS13" i="3"/>
  <c r="AT13" i="3"/>
  <c r="AV13" i="3"/>
  <c r="AY13" i="3" s="1"/>
  <c r="AW13" i="3"/>
  <c r="AX13" i="3"/>
  <c r="AZ13" i="3"/>
  <c r="BC13" i="3" s="1"/>
  <c r="BA13" i="3"/>
  <c r="BB13" i="3"/>
  <c r="E14" i="3"/>
  <c r="H14" i="3"/>
  <c r="K14" i="3"/>
  <c r="N14" i="3"/>
  <c r="Q14" i="3"/>
  <c r="T14" i="3"/>
  <c r="W14" i="3"/>
  <c r="Z14" i="3"/>
  <c r="AC14" i="3"/>
  <c r="AF14" i="3"/>
  <c r="AQ14" i="3"/>
  <c r="AU14" i="3" s="1"/>
  <c r="AR14" i="3"/>
  <c r="AS14" i="3"/>
  <c r="AT14" i="3"/>
  <c r="AV14" i="3"/>
  <c r="AY14" i="3" s="1"/>
  <c r="AW14" i="3"/>
  <c r="AX14" i="3"/>
  <c r="AZ14" i="3"/>
  <c r="BA14" i="3"/>
  <c r="BC14" i="3" s="1"/>
  <c r="BB14" i="3"/>
  <c r="E15" i="3"/>
  <c r="H15" i="3"/>
  <c r="K15" i="3"/>
  <c r="N15" i="3"/>
  <c r="Q15" i="3"/>
  <c r="T15" i="3"/>
  <c r="W15" i="3"/>
  <c r="Z15" i="3"/>
  <c r="AC15" i="3"/>
  <c r="AF15" i="3"/>
  <c r="AQ15" i="3"/>
  <c r="AU15" i="3" s="1"/>
  <c r="BD15" i="3" s="1"/>
  <c r="AR15" i="3"/>
  <c r="AS15" i="3"/>
  <c r="AT15" i="3"/>
  <c r="AV15" i="3"/>
  <c r="AY15" i="3" s="1"/>
  <c r="AW15" i="3"/>
  <c r="AX15" i="3"/>
  <c r="AZ15" i="3"/>
  <c r="BC15" i="3" s="1"/>
  <c r="BA15" i="3"/>
  <c r="BB15" i="3"/>
  <c r="E16" i="3"/>
  <c r="H16" i="3"/>
  <c r="K16" i="3"/>
  <c r="N16" i="3"/>
  <c r="Q16" i="3"/>
  <c r="T16" i="3"/>
  <c r="W16" i="3"/>
  <c r="Z16" i="3"/>
  <c r="AC16" i="3"/>
  <c r="AF16" i="3"/>
  <c r="AQ16" i="3"/>
  <c r="AU16" i="3" s="1"/>
  <c r="BD16" i="3" s="1"/>
  <c r="AR16" i="3"/>
  <c r="AS16" i="3"/>
  <c r="AT16" i="3"/>
  <c r="AV16" i="3"/>
  <c r="AW16" i="3"/>
  <c r="AX16" i="3"/>
  <c r="AY16" i="3"/>
  <c r="AZ16" i="3"/>
  <c r="BA16" i="3"/>
  <c r="BB16" i="3"/>
  <c r="BC16" i="3"/>
  <c r="E17" i="3"/>
  <c r="H17" i="3"/>
  <c r="K17" i="3"/>
  <c r="N17" i="3"/>
  <c r="Q17" i="3"/>
  <c r="T17" i="3"/>
  <c r="W17" i="3"/>
  <c r="Z17" i="3"/>
  <c r="AC17" i="3"/>
  <c r="AF17" i="3"/>
  <c r="AQ17" i="3"/>
  <c r="AU17" i="3" s="1"/>
  <c r="AR17" i="3"/>
  <c r="AS17" i="3"/>
  <c r="AT17" i="3"/>
  <c r="AV17" i="3"/>
  <c r="AY17" i="3" s="1"/>
  <c r="AW17" i="3"/>
  <c r="AX17" i="3"/>
  <c r="AZ17" i="3"/>
  <c r="BC17" i="3" s="1"/>
  <c r="BA17" i="3"/>
  <c r="BB17" i="3"/>
  <c r="E18" i="3"/>
  <c r="H18" i="3"/>
  <c r="K18" i="3"/>
  <c r="N18" i="3"/>
  <c r="Q18" i="3"/>
  <c r="T18" i="3"/>
  <c r="W18" i="3"/>
  <c r="Z18" i="3"/>
  <c r="AC18" i="3"/>
  <c r="AF18" i="3"/>
  <c r="AQ18" i="3"/>
  <c r="AR18" i="3"/>
  <c r="AU18" i="3" s="1"/>
  <c r="AS18" i="3"/>
  <c r="AT18" i="3"/>
  <c r="AV18" i="3"/>
  <c r="AW18" i="3"/>
  <c r="AY18" i="3" s="1"/>
  <c r="AX18" i="3"/>
  <c r="AZ18" i="3"/>
  <c r="BC18" i="3" s="1"/>
  <c r="BA18" i="3"/>
  <c r="BB18" i="3"/>
  <c r="E19" i="3"/>
  <c r="H19" i="3"/>
  <c r="K19" i="3"/>
  <c r="N19" i="3"/>
  <c r="Q19" i="3"/>
  <c r="T19" i="3"/>
  <c r="W19" i="3"/>
  <c r="Z19" i="3"/>
  <c r="AC19" i="3"/>
  <c r="AF19" i="3"/>
  <c r="AQ19" i="3"/>
  <c r="AR19" i="3"/>
  <c r="AU19" i="3" s="1"/>
  <c r="BD19" i="3" s="1"/>
  <c r="AS19" i="3"/>
  <c r="AT19" i="3"/>
  <c r="AV19" i="3"/>
  <c r="AY19" i="3" s="1"/>
  <c r="AW19" i="3"/>
  <c r="AX19" i="3"/>
  <c r="AZ19" i="3"/>
  <c r="BC19" i="3" s="1"/>
  <c r="BA19" i="3"/>
  <c r="BB19" i="3"/>
  <c r="E20" i="3"/>
  <c r="H20" i="3"/>
  <c r="K20" i="3"/>
  <c r="N20" i="3"/>
  <c r="Q20" i="3"/>
  <c r="T20" i="3"/>
  <c r="W20" i="3"/>
  <c r="Z20" i="3"/>
  <c r="AC20" i="3"/>
  <c r="AF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E21" i="3"/>
  <c r="H21" i="3"/>
  <c r="K21" i="3"/>
  <c r="N21" i="3"/>
  <c r="Q21" i="3"/>
  <c r="T21" i="3"/>
  <c r="W21" i="3"/>
  <c r="Z21" i="3"/>
  <c r="AC21" i="3"/>
  <c r="AF21" i="3"/>
  <c r="AQ21" i="3"/>
  <c r="AR21" i="3"/>
  <c r="AU21" i="3" s="1"/>
  <c r="AS21" i="3"/>
  <c r="AT21" i="3"/>
  <c r="AV21" i="3"/>
  <c r="AY21" i="3" s="1"/>
  <c r="AW21" i="3"/>
  <c r="AX21" i="3"/>
  <c r="AZ21" i="3"/>
  <c r="BC21" i="3" s="1"/>
  <c r="BA21" i="3"/>
  <c r="BB21" i="3"/>
  <c r="E27" i="3"/>
  <c r="H27" i="3"/>
  <c r="K27" i="3"/>
  <c r="N27" i="3"/>
  <c r="Q27" i="3"/>
  <c r="T27" i="3"/>
  <c r="W27" i="3"/>
  <c r="Z27" i="3"/>
  <c r="AC27" i="3"/>
  <c r="AF27" i="3"/>
  <c r="AQ27" i="3"/>
  <c r="AU27" i="3" s="1"/>
  <c r="BD27" i="3" s="1"/>
  <c r="AR27" i="3"/>
  <c r="AS27" i="3"/>
  <c r="AT27" i="3"/>
  <c r="AV27" i="3"/>
  <c r="AY27" i="3" s="1"/>
  <c r="AW27" i="3"/>
  <c r="AX27" i="3"/>
  <c r="AZ27" i="3"/>
  <c r="BA27" i="3"/>
  <c r="BB27" i="3"/>
  <c r="BC27" i="3"/>
  <c r="E28" i="3"/>
  <c r="H28" i="3"/>
  <c r="K28" i="3"/>
  <c r="N28" i="3"/>
  <c r="Q28" i="3"/>
  <c r="T28" i="3"/>
  <c r="W28" i="3"/>
  <c r="Z28" i="3"/>
  <c r="AC28" i="3"/>
  <c r="AF28" i="3"/>
  <c r="AQ28" i="3"/>
  <c r="AU28" i="3" s="1"/>
  <c r="AR28" i="3"/>
  <c r="AS28" i="3"/>
  <c r="AT28" i="3"/>
  <c r="AV28" i="3"/>
  <c r="AY28" i="3" s="1"/>
  <c r="AW28" i="3"/>
  <c r="AX28" i="3"/>
  <c r="AZ28" i="3"/>
  <c r="BC28" i="3" s="1"/>
  <c r="BA28" i="3"/>
  <c r="BB28" i="3"/>
  <c r="E29" i="3"/>
  <c r="H29" i="3"/>
  <c r="K29" i="3"/>
  <c r="N29" i="3"/>
  <c r="Q29" i="3"/>
  <c r="T29" i="3"/>
  <c r="W29" i="3"/>
  <c r="Z29" i="3"/>
  <c r="AC29" i="3"/>
  <c r="AF29" i="3"/>
  <c r="AQ29" i="3"/>
  <c r="AU29" i="3" s="1"/>
  <c r="BD29" i="3" s="1"/>
  <c r="AR29" i="3"/>
  <c r="AS29" i="3"/>
  <c r="AT29" i="3"/>
  <c r="AV29" i="3"/>
  <c r="AW29" i="3"/>
  <c r="AX29" i="3"/>
  <c r="AY29" i="3"/>
  <c r="AZ29" i="3"/>
  <c r="BA29" i="3"/>
  <c r="BB29" i="3"/>
  <c r="BC29" i="3"/>
  <c r="E30" i="3"/>
  <c r="H30" i="3"/>
  <c r="K30" i="3"/>
  <c r="N30" i="3"/>
  <c r="Q30" i="3"/>
  <c r="T30" i="3"/>
  <c r="W30" i="3"/>
  <c r="Z30" i="3"/>
  <c r="AC30" i="3"/>
  <c r="AF30" i="3"/>
  <c r="AQ30" i="3"/>
  <c r="AU30" i="3" s="1"/>
  <c r="BD30" i="3" s="1"/>
  <c r="AR30" i="3"/>
  <c r="AS30" i="3"/>
  <c r="AT30" i="3"/>
  <c r="AV30" i="3"/>
  <c r="AY30" i="3" s="1"/>
  <c r="AW30" i="3"/>
  <c r="AX30" i="3"/>
  <c r="AZ30" i="3"/>
  <c r="BC30" i="3" s="1"/>
  <c r="BA30" i="3"/>
  <c r="BB30" i="3"/>
  <c r="E31" i="3"/>
  <c r="H31" i="3"/>
  <c r="K31" i="3"/>
  <c r="N31" i="3"/>
  <c r="Q31" i="3"/>
  <c r="T31" i="3"/>
  <c r="W31" i="3"/>
  <c r="Z31" i="3"/>
  <c r="AC31" i="3"/>
  <c r="AF31" i="3"/>
  <c r="AQ31" i="3"/>
  <c r="AU31" i="3" s="1"/>
  <c r="AR31" i="3"/>
  <c r="AS31" i="3"/>
  <c r="AT31" i="3"/>
  <c r="AV31" i="3"/>
  <c r="AW31" i="3"/>
  <c r="AY31" i="3" s="1"/>
  <c r="AX31" i="3"/>
  <c r="AZ31" i="3"/>
  <c r="BC31" i="3" s="1"/>
  <c r="BA31" i="3"/>
  <c r="BB31" i="3"/>
  <c r="E32" i="3"/>
  <c r="H32" i="3"/>
  <c r="K32" i="3"/>
  <c r="N32" i="3"/>
  <c r="Q32" i="3"/>
  <c r="T32" i="3"/>
  <c r="W32" i="3"/>
  <c r="Z32" i="3"/>
  <c r="AC32" i="3"/>
  <c r="AF32" i="3"/>
  <c r="AQ32" i="3"/>
  <c r="AR32" i="3"/>
  <c r="AU32" i="3" s="1"/>
  <c r="BD32" i="3" s="1"/>
  <c r="AS32" i="3"/>
  <c r="AT32" i="3"/>
  <c r="AV32" i="3"/>
  <c r="AY32" i="3" s="1"/>
  <c r="AW32" i="3"/>
  <c r="AX32" i="3"/>
  <c r="AZ32" i="3"/>
  <c r="BC32" i="3" s="1"/>
  <c r="BA32" i="3"/>
  <c r="BB32" i="3"/>
  <c r="E33" i="3"/>
  <c r="H33" i="3"/>
  <c r="K33" i="3"/>
  <c r="N33" i="3"/>
  <c r="Q33" i="3"/>
  <c r="T33" i="3"/>
  <c r="W33" i="3"/>
  <c r="Z33" i="3"/>
  <c r="AC33" i="3"/>
  <c r="AF33" i="3"/>
  <c r="AQ33" i="3"/>
  <c r="AR33" i="3"/>
  <c r="AS33" i="3"/>
  <c r="AT33" i="3"/>
  <c r="AU33" i="3"/>
  <c r="BD33" i="3" s="1"/>
  <c r="AV33" i="3"/>
  <c r="AW33" i="3"/>
  <c r="AX33" i="3"/>
  <c r="AY33" i="3"/>
  <c r="AZ33" i="3"/>
  <c r="BA33" i="3"/>
  <c r="BB33" i="3"/>
  <c r="BC33" i="3"/>
  <c r="E34" i="3"/>
  <c r="H34" i="3"/>
  <c r="K34" i="3"/>
  <c r="N34" i="3"/>
  <c r="Q34" i="3"/>
  <c r="T34" i="3"/>
  <c r="W34" i="3"/>
  <c r="Z34" i="3"/>
  <c r="AC34" i="3"/>
  <c r="AF34" i="3"/>
  <c r="AQ34" i="3"/>
  <c r="AR34" i="3"/>
  <c r="AU34" i="3" s="1"/>
  <c r="AS34" i="3"/>
  <c r="AT34" i="3"/>
  <c r="AV34" i="3"/>
  <c r="AY34" i="3" s="1"/>
  <c r="AW34" i="3"/>
  <c r="AX34" i="3"/>
  <c r="AZ34" i="3"/>
  <c r="BC34" i="3" s="1"/>
  <c r="BA34" i="3"/>
  <c r="BB34" i="3"/>
  <c r="E35" i="3"/>
  <c r="H35" i="3"/>
  <c r="K35" i="3"/>
  <c r="N35" i="3"/>
  <c r="Q35" i="3"/>
  <c r="T35" i="3"/>
  <c r="W35" i="3"/>
  <c r="Z35" i="3"/>
  <c r="AC35" i="3"/>
  <c r="AF35" i="3"/>
  <c r="AQ35" i="3"/>
  <c r="AR35" i="3"/>
  <c r="AS35" i="3"/>
  <c r="AU35" i="3" s="1"/>
  <c r="AT35" i="3"/>
  <c r="AV35" i="3"/>
  <c r="AY35" i="3" s="1"/>
  <c r="AW35" i="3"/>
  <c r="AX35" i="3"/>
  <c r="AZ35" i="3"/>
  <c r="BA35" i="3"/>
  <c r="BC35" i="3" s="1"/>
  <c r="BB35" i="3"/>
  <c r="E36" i="3"/>
  <c r="H36" i="3"/>
  <c r="K36" i="3"/>
  <c r="N36" i="3"/>
  <c r="Q36" i="3"/>
  <c r="T36" i="3"/>
  <c r="W36" i="3"/>
  <c r="Z36" i="3"/>
  <c r="AC36" i="3"/>
  <c r="AF36" i="3"/>
  <c r="AQ36" i="3"/>
  <c r="AR36" i="3"/>
  <c r="AU36" i="3" s="1"/>
  <c r="AS36" i="3"/>
  <c r="AT36" i="3"/>
  <c r="AV36" i="3"/>
  <c r="AY36" i="3" s="1"/>
  <c r="AW36" i="3"/>
  <c r="AX36" i="3"/>
  <c r="AZ36" i="3"/>
  <c r="BC36" i="3" s="1"/>
  <c r="BA36" i="3"/>
  <c r="BB36" i="3"/>
  <c r="E37" i="3"/>
  <c r="H37" i="3"/>
  <c r="K37" i="3"/>
  <c r="N37" i="3"/>
  <c r="Q37" i="3"/>
  <c r="T37" i="3"/>
  <c r="W37" i="3"/>
  <c r="Z37" i="3"/>
  <c r="AC37" i="3"/>
  <c r="AF37" i="3"/>
  <c r="AQ37" i="3"/>
  <c r="AU37" i="3" s="1"/>
  <c r="BD37" i="3" s="1"/>
  <c r="AR37" i="3"/>
  <c r="AS37" i="3"/>
  <c r="AT37" i="3"/>
  <c r="AV37" i="3"/>
  <c r="AW37" i="3"/>
  <c r="AX37" i="3"/>
  <c r="AY37" i="3"/>
  <c r="AZ37" i="3"/>
  <c r="BA37" i="3"/>
  <c r="BB37" i="3"/>
  <c r="BC37" i="3"/>
  <c r="E38" i="3"/>
  <c r="H38" i="3"/>
  <c r="K38" i="3"/>
  <c r="N38" i="3"/>
  <c r="Q38" i="3"/>
  <c r="T38" i="3"/>
  <c r="W38" i="3"/>
  <c r="Z38" i="3"/>
  <c r="AC38" i="3"/>
  <c r="AF38" i="3"/>
  <c r="AQ38" i="3"/>
  <c r="AU38" i="3" s="1"/>
  <c r="AR38" i="3"/>
  <c r="AS38" i="3"/>
  <c r="AT38" i="3"/>
  <c r="AV38" i="3"/>
  <c r="AY38" i="3" s="1"/>
  <c r="AW38" i="3"/>
  <c r="AX38" i="3"/>
  <c r="AZ38" i="3"/>
  <c r="BC38" i="3" s="1"/>
  <c r="BA38" i="3"/>
  <c r="BB38" i="3"/>
  <c r="E39" i="3"/>
  <c r="H39" i="3"/>
  <c r="K39" i="3"/>
  <c r="N39" i="3"/>
  <c r="Q39" i="3"/>
  <c r="T39" i="3"/>
  <c r="W39" i="3"/>
  <c r="Z39" i="3"/>
  <c r="AC39" i="3"/>
  <c r="AF39" i="3"/>
  <c r="AQ39" i="3"/>
  <c r="AU39" i="3" s="1"/>
  <c r="BD39" i="3" s="1"/>
  <c r="AR39" i="3"/>
  <c r="AS39" i="3"/>
  <c r="AT39" i="3"/>
  <c r="AV39" i="3"/>
  <c r="AW39" i="3"/>
  <c r="AY39" i="3" s="1"/>
  <c r="AX39" i="3"/>
  <c r="AZ39" i="3"/>
  <c r="BC39" i="3" s="1"/>
  <c r="BA39" i="3"/>
  <c r="BB39" i="3"/>
  <c r="E40" i="3"/>
  <c r="H40" i="3"/>
  <c r="K40" i="3"/>
  <c r="N40" i="3"/>
  <c r="Q40" i="3"/>
  <c r="T40" i="3"/>
  <c r="W40" i="3"/>
  <c r="Z40" i="3"/>
  <c r="AC40" i="3"/>
  <c r="AF40" i="3"/>
  <c r="AQ40" i="3"/>
  <c r="AU40" i="3" s="1"/>
  <c r="AR40" i="3"/>
  <c r="AS40" i="3"/>
  <c r="AT40" i="3"/>
  <c r="AV40" i="3"/>
  <c r="AY40" i="3" s="1"/>
  <c r="AW40" i="3"/>
  <c r="AX40" i="3"/>
  <c r="AZ40" i="3"/>
  <c r="BC40" i="3" s="1"/>
  <c r="BA40" i="3"/>
  <c r="BB40" i="3"/>
  <c r="E46" i="3"/>
  <c r="H46" i="3"/>
  <c r="K46" i="3"/>
  <c r="N46" i="3"/>
  <c r="Q46" i="3"/>
  <c r="T46" i="3"/>
  <c r="W46" i="3"/>
  <c r="Z46" i="3"/>
  <c r="AC46" i="3"/>
  <c r="AF46" i="3"/>
  <c r="AQ46" i="3"/>
  <c r="AR46" i="3"/>
  <c r="AS46" i="3"/>
  <c r="AT46" i="3"/>
  <c r="AU46" i="3"/>
  <c r="BD46" i="3" s="1"/>
  <c r="AV46" i="3"/>
  <c r="AW46" i="3"/>
  <c r="AX46" i="3"/>
  <c r="AY46" i="3"/>
  <c r="AZ46" i="3"/>
  <c r="BA46" i="3"/>
  <c r="BB46" i="3"/>
  <c r="BC46" i="3"/>
  <c r="E47" i="3"/>
  <c r="H47" i="3"/>
  <c r="K47" i="3"/>
  <c r="N47" i="3"/>
  <c r="Q47" i="3"/>
  <c r="T47" i="3"/>
  <c r="W47" i="3"/>
  <c r="Z47" i="3"/>
  <c r="AC47" i="3"/>
  <c r="AF47" i="3"/>
  <c r="AQ47" i="3"/>
  <c r="AR47" i="3"/>
  <c r="AS47" i="3"/>
  <c r="AT47" i="3"/>
  <c r="AU47" i="3"/>
  <c r="AV47" i="3"/>
  <c r="AY47" i="3" s="1"/>
  <c r="AW47" i="3"/>
  <c r="AX47" i="3"/>
  <c r="AZ47" i="3"/>
  <c r="BA47" i="3"/>
  <c r="BB47" i="3"/>
  <c r="BC47" i="3"/>
  <c r="E48" i="3"/>
  <c r="H48" i="3"/>
  <c r="K48" i="3"/>
  <c r="N48" i="3"/>
  <c r="Q48" i="3"/>
  <c r="T48" i="3"/>
  <c r="W48" i="3"/>
  <c r="Z48" i="3"/>
  <c r="AC48" i="3"/>
  <c r="AF48" i="3"/>
  <c r="AQ48" i="3"/>
  <c r="AR48" i="3"/>
  <c r="AS48" i="3"/>
  <c r="AU48" i="3" s="1"/>
  <c r="AT48" i="3"/>
  <c r="AV48" i="3"/>
  <c r="AY48" i="3" s="1"/>
  <c r="AW48" i="3"/>
  <c r="AX48" i="3"/>
  <c r="AZ48" i="3"/>
  <c r="BA48" i="3"/>
  <c r="BC48" i="3" s="1"/>
  <c r="BB48" i="3"/>
  <c r="E49" i="3"/>
  <c r="H49" i="3"/>
  <c r="K49" i="3"/>
  <c r="N49" i="3"/>
  <c r="Q49" i="3"/>
  <c r="T49" i="3"/>
  <c r="W49" i="3"/>
  <c r="Z49" i="3"/>
  <c r="AC49" i="3"/>
  <c r="AF49" i="3"/>
  <c r="AQ49" i="3"/>
  <c r="AU49" i="3" s="1"/>
  <c r="AR49" i="3"/>
  <c r="AS49" i="3"/>
  <c r="AT49" i="3"/>
  <c r="AV49" i="3"/>
  <c r="AY49" i="3" s="1"/>
  <c r="AW49" i="3"/>
  <c r="AX49" i="3"/>
  <c r="AZ49" i="3"/>
  <c r="BC49" i="3" s="1"/>
  <c r="BA49" i="3"/>
  <c r="BB49" i="3"/>
  <c r="E50" i="3"/>
  <c r="H50" i="3"/>
  <c r="K50" i="3"/>
  <c r="N50" i="3"/>
  <c r="Q50" i="3"/>
  <c r="T50" i="3"/>
  <c r="W50" i="3"/>
  <c r="Z50" i="3"/>
  <c r="AC50" i="3"/>
  <c r="AF50" i="3"/>
  <c r="AQ50" i="3"/>
  <c r="AU50" i="3" s="1"/>
  <c r="BD50" i="3" s="1"/>
  <c r="AR50" i="3"/>
  <c r="AS50" i="3"/>
  <c r="AT50" i="3"/>
  <c r="AV50" i="3"/>
  <c r="AW50" i="3"/>
  <c r="AX50" i="3"/>
  <c r="AY50" i="3"/>
  <c r="AZ50" i="3"/>
  <c r="BA50" i="3"/>
  <c r="BB50" i="3"/>
  <c r="BC50" i="3"/>
  <c r="E51" i="3"/>
  <c r="H51" i="3"/>
  <c r="K51" i="3"/>
  <c r="N51" i="3"/>
  <c r="Q51" i="3"/>
  <c r="T51" i="3"/>
  <c r="W51" i="3"/>
  <c r="Z51" i="3"/>
  <c r="AC51" i="3"/>
  <c r="AF51" i="3"/>
  <c r="AQ51" i="3"/>
  <c r="AU51" i="3" s="1"/>
  <c r="AR51" i="3"/>
  <c r="AS51" i="3"/>
  <c r="AT51" i="3"/>
  <c r="AV51" i="3"/>
  <c r="AW51" i="3"/>
  <c r="AX51" i="3"/>
  <c r="AY51" i="3"/>
  <c r="AZ51" i="3"/>
  <c r="BC51" i="3" s="1"/>
  <c r="BA51" i="3"/>
  <c r="BB51" i="3"/>
  <c r="E52" i="3"/>
  <c r="H52" i="3"/>
  <c r="K52" i="3"/>
  <c r="N52" i="3"/>
  <c r="Q52" i="3"/>
  <c r="T52" i="3"/>
  <c r="W52" i="3"/>
  <c r="Z52" i="3"/>
  <c r="AC52" i="3"/>
  <c r="AF52" i="3"/>
  <c r="AQ52" i="3"/>
  <c r="AU52" i="3" s="1"/>
  <c r="BD52" i="3" s="1"/>
  <c r="AR52" i="3"/>
  <c r="AS52" i="3"/>
  <c r="AT52" i="3"/>
  <c r="AV52" i="3"/>
  <c r="AW52" i="3"/>
  <c r="AY52" i="3" s="1"/>
  <c r="AX52" i="3"/>
  <c r="AZ52" i="3"/>
  <c r="BC52" i="3" s="1"/>
  <c r="BA52" i="3"/>
  <c r="BB52" i="3"/>
  <c r="E53" i="3"/>
  <c r="H53" i="3"/>
  <c r="K53" i="3"/>
  <c r="N53" i="3"/>
  <c r="Q53" i="3"/>
  <c r="T53" i="3"/>
  <c r="W53" i="3"/>
  <c r="Z53" i="3"/>
  <c r="AC53" i="3"/>
  <c r="AF53" i="3"/>
  <c r="AQ53" i="3"/>
  <c r="AU53" i="3" s="1"/>
  <c r="AR53" i="3"/>
  <c r="AS53" i="3"/>
  <c r="AT53" i="3"/>
  <c r="AV53" i="3"/>
  <c r="AY53" i="3" s="1"/>
  <c r="AW53" i="3"/>
  <c r="AX53" i="3"/>
  <c r="AZ53" i="3"/>
  <c r="BC53" i="3" s="1"/>
  <c r="BA53" i="3"/>
  <c r="BB53" i="3"/>
  <c r="E54" i="3"/>
  <c r="H54" i="3"/>
  <c r="K54" i="3"/>
  <c r="N54" i="3"/>
  <c r="Q54" i="3"/>
  <c r="T54" i="3"/>
  <c r="W54" i="3"/>
  <c r="Z54" i="3"/>
  <c r="AC54" i="3"/>
  <c r="AF54" i="3"/>
  <c r="AQ54" i="3"/>
  <c r="AR54" i="3"/>
  <c r="AS54" i="3"/>
  <c r="AT54" i="3"/>
  <c r="AU54" i="3"/>
  <c r="BD54" i="3" s="1"/>
  <c r="AV54" i="3"/>
  <c r="AW54" i="3"/>
  <c r="AX54" i="3"/>
  <c r="AY54" i="3"/>
  <c r="AZ54" i="3"/>
  <c r="BA54" i="3"/>
  <c r="BB54" i="3"/>
  <c r="BC54" i="3"/>
  <c r="E55" i="3"/>
  <c r="H55" i="3"/>
  <c r="K55" i="3"/>
  <c r="N55" i="3"/>
  <c r="Q55" i="3"/>
  <c r="T55" i="3"/>
  <c r="W55" i="3"/>
  <c r="Z55" i="3"/>
  <c r="AC55" i="3"/>
  <c r="AF55" i="3"/>
  <c r="AQ55" i="3"/>
  <c r="AR55" i="3"/>
  <c r="AS55" i="3"/>
  <c r="AT55" i="3"/>
  <c r="AU55" i="3"/>
  <c r="AV55" i="3"/>
  <c r="AY55" i="3" s="1"/>
  <c r="AW55" i="3"/>
  <c r="AX55" i="3"/>
  <c r="AZ55" i="3"/>
  <c r="BA55" i="3"/>
  <c r="BB55" i="3"/>
  <c r="BC55" i="3"/>
  <c r="E56" i="3"/>
  <c r="H56" i="3"/>
  <c r="K56" i="3"/>
  <c r="N56" i="3"/>
  <c r="Q56" i="3"/>
  <c r="T56" i="3"/>
  <c r="W56" i="3"/>
  <c r="Z56" i="3"/>
  <c r="AC56" i="3"/>
  <c r="AF56" i="3"/>
  <c r="AQ56" i="3"/>
  <c r="AR56" i="3"/>
  <c r="AS56" i="3"/>
  <c r="AU56" i="3" s="1"/>
  <c r="AT56" i="3"/>
  <c r="AV56" i="3"/>
  <c r="AY56" i="3" s="1"/>
  <c r="AW56" i="3"/>
  <c r="AX56" i="3"/>
  <c r="AZ56" i="3"/>
  <c r="BA56" i="3"/>
  <c r="BC56" i="3" s="1"/>
  <c r="BB56" i="3"/>
  <c r="E57" i="3"/>
  <c r="H57" i="3"/>
  <c r="K57" i="3"/>
  <c r="N57" i="3"/>
  <c r="Q57" i="3"/>
  <c r="T57" i="3"/>
  <c r="W57" i="3"/>
  <c r="Z57" i="3"/>
  <c r="AC57" i="3"/>
  <c r="AF57" i="3"/>
  <c r="AQ57" i="3"/>
  <c r="AR57" i="3"/>
  <c r="AU57" i="3" s="1"/>
  <c r="BD57" i="3" s="1"/>
  <c r="AS57" i="3"/>
  <c r="AT57" i="3"/>
  <c r="AV57" i="3"/>
  <c r="AY57" i="3" s="1"/>
  <c r="AW57" i="3"/>
  <c r="AX57" i="3"/>
  <c r="AZ57" i="3"/>
  <c r="BC57" i="3" s="1"/>
  <c r="BA57" i="3"/>
  <c r="BB57" i="3"/>
  <c r="E58" i="3"/>
  <c r="H58" i="3"/>
  <c r="K58" i="3"/>
  <c r="N58" i="3"/>
  <c r="Q58" i="3"/>
  <c r="T58" i="3"/>
  <c r="W58" i="3"/>
  <c r="Z58" i="3"/>
  <c r="AC58" i="3"/>
  <c r="AF58" i="3"/>
  <c r="AQ58" i="3"/>
  <c r="AU58" i="3" s="1"/>
  <c r="BD58" i="3" s="1"/>
  <c r="AR58" i="3"/>
  <c r="AS58" i="3"/>
  <c r="AT58" i="3"/>
  <c r="AV58" i="3"/>
  <c r="AW58" i="3"/>
  <c r="AX58" i="3"/>
  <c r="AY58" i="3"/>
  <c r="AZ58" i="3"/>
  <c r="BA58" i="3"/>
  <c r="BB58" i="3"/>
  <c r="BC58" i="3"/>
  <c r="E59" i="3"/>
  <c r="H59" i="3"/>
  <c r="K59" i="3"/>
  <c r="N59" i="3"/>
  <c r="Q59" i="3"/>
  <c r="T59" i="3"/>
  <c r="W59" i="3"/>
  <c r="Z59" i="3"/>
  <c r="AC59" i="3"/>
  <c r="AF59" i="3"/>
  <c r="AQ59" i="3"/>
  <c r="AU59" i="3" s="1"/>
  <c r="AR59" i="3"/>
  <c r="AS59" i="3"/>
  <c r="AT59" i="3"/>
  <c r="AV59" i="3"/>
  <c r="AW59" i="3"/>
  <c r="AX59" i="3"/>
  <c r="AY59" i="3"/>
  <c r="AZ59" i="3"/>
  <c r="BC59" i="3" s="1"/>
  <c r="BA59" i="3"/>
  <c r="BB59" i="3"/>
  <c r="E65" i="3"/>
  <c r="H65" i="3"/>
  <c r="K65" i="3"/>
  <c r="N65" i="3"/>
  <c r="Q65" i="3"/>
  <c r="T65" i="3"/>
  <c r="W65" i="3"/>
  <c r="Z65" i="3"/>
  <c r="AC65" i="3"/>
  <c r="AF65" i="3"/>
  <c r="AQ65" i="3"/>
  <c r="AU65" i="3" s="1"/>
  <c r="AR65" i="3"/>
  <c r="AS65" i="3"/>
  <c r="AT65" i="3"/>
  <c r="AV65" i="3"/>
  <c r="AW65" i="3"/>
  <c r="AX65" i="3"/>
  <c r="AY65" i="3"/>
  <c r="AZ65" i="3"/>
  <c r="BC65" i="3" s="1"/>
  <c r="BA65" i="3"/>
  <c r="BB65" i="3"/>
  <c r="E66" i="3"/>
  <c r="H66" i="3"/>
  <c r="K66" i="3"/>
  <c r="N66" i="3"/>
  <c r="Q66" i="3"/>
  <c r="T66" i="3"/>
  <c r="W66" i="3"/>
  <c r="Z66" i="3"/>
  <c r="AC66" i="3"/>
  <c r="AF66" i="3"/>
  <c r="AQ66" i="3"/>
  <c r="AR66" i="3"/>
  <c r="AS66" i="3"/>
  <c r="AT66" i="3"/>
  <c r="AU66" i="3"/>
  <c r="AV66" i="3"/>
  <c r="AY66" i="3" s="1"/>
  <c r="AW66" i="3"/>
  <c r="AX66" i="3"/>
  <c r="AZ66" i="3"/>
  <c r="BC66" i="3" s="1"/>
  <c r="BA66" i="3"/>
  <c r="BB66" i="3"/>
  <c r="E67" i="3"/>
  <c r="H67" i="3"/>
  <c r="K67" i="3"/>
  <c r="N67" i="3"/>
  <c r="Q67" i="3"/>
  <c r="T67" i="3"/>
  <c r="W67" i="3"/>
  <c r="Z67" i="3"/>
  <c r="AC67" i="3"/>
  <c r="AF67" i="3"/>
  <c r="AQ67" i="3"/>
  <c r="AR67" i="3"/>
  <c r="AS67" i="3"/>
  <c r="AT67" i="3"/>
  <c r="AU67" i="3"/>
  <c r="BD67" i="3" s="1"/>
  <c r="AV67" i="3"/>
  <c r="AW67" i="3"/>
  <c r="AX67" i="3"/>
  <c r="AY67" i="3"/>
  <c r="AZ67" i="3"/>
  <c r="BA67" i="3"/>
  <c r="BB67" i="3"/>
  <c r="BC67" i="3"/>
  <c r="E68" i="3"/>
  <c r="H68" i="3"/>
  <c r="K68" i="3"/>
  <c r="N68" i="3"/>
  <c r="Q68" i="3"/>
  <c r="T68" i="3"/>
  <c r="W68" i="3"/>
  <c r="Z68" i="3"/>
  <c r="AC68" i="3"/>
  <c r="AF68" i="3"/>
  <c r="AQ68" i="3"/>
  <c r="AR68" i="3"/>
  <c r="AS68" i="3"/>
  <c r="AT68" i="3"/>
  <c r="AU68" i="3"/>
  <c r="AV68" i="3"/>
  <c r="AY68" i="3" s="1"/>
  <c r="AW68" i="3"/>
  <c r="AX68" i="3"/>
  <c r="AZ68" i="3"/>
  <c r="BA68" i="3"/>
  <c r="BB68" i="3"/>
  <c r="BC68" i="3"/>
  <c r="E69" i="3"/>
  <c r="H69" i="3"/>
  <c r="K69" i="3"/>
  <c r="N69" i="3"/>
  <c r="Q69" i="3"/>
  <c r="T69" i="3"/>
  <c r="W69" i="3"/>
  <c r="Z69" i="3"/>
  <c r="AC69" i="3"/>
  <c r="AF69" i="3"/>
  <c r="AQ69" i="3"/>
  <c r="AR69" i="3"/>
  <c r="AS69" i="3"/>
  <c r="AU69" i="3" s="1"/>
  <c r="BD69" i="3" s="1"/>
  <c r="AT69" i="3"/>
  <c r="AV69" i="3"/>
  <c r="AY69" i="3" s="1"/>
  <c r="AW69" i="3"/>
  <c r="AX69" i="3"/>
  <c r="AZ69" i="3"/>
  <c r="BA69" i="3"/>
  <c r="BC69" i="3" s="1"/>
  <c r="BB69" i="3"/>
  <c r="E70" i="3"/>
  <c r="H70" i="3"/>
  <c r="K70" i="3"/>
  <c r="N70" i="3"/>
  <c r="Q70" i="3"/>
  <c r="T70" i="3"/>
  <c r="W70" i="3"/>
  <c r="Z70" i="3"/>
  <c r="AC70" i="3"/>
  <c r="AF70" i="3"/>
  <c r="AQ70" i="3"/>
  <c r="AU70" i="3" s="1"/>
  <c r="AR70" i="3"/>
  <c r="AS70" i="3"/>
  <c r="AT70" i="3"/>
  <c r="AV70" i="3"/>
  <c r="AY70" i="3" s="1"/>
  <c r="AW70" i="3"/>
  <c r="AX70" i="3"/>
  <c r="AZ70" i="3"/>
  <c r="BC70" i="3" s="1"/>
  <c r="BA70" i="3"/>
  <c r="BB70" i="3"/>
  <c r="E71" i="3"/>
  <c r="H71" i="3"/>
  <c r="K71" i="3"/>
  <c r="N71" i="3"/>
  <c r="Q71" i="3"/>
  <c r="T71" i="3"/>
  <c r="W71" i="3"/>
  <c r="Z71" i="3"/>
  <c r="AC71" i="3"/>
  <c r="AF71" i="3"/>
  <c r="AQ71" i="3"/>
  <c r="AU71" i="3" s="1"/>
  <c r="BD71" i="3" s="1"/>
  <c r="AR71" i="3"/>
  <c r="AS71" i="3"/>
  <c r="AT71" i="3"/>
  <c r="AV71" i="3"/>
  <c r="AW71" i="3"/>
  <c r="AX71" i="3"/>
  <c r="AY71" i="3"/>
  <c r="AZ71" i="3"/>
  <c r="BA71" i="3"/>
  <c r="BB71" i="3"/>
  <c r="BC71" i="3"/>
  <c r="E72" i="3"/>
  <c r="H72" i="3"/>
  <c r="K72" i="3"/>
  <c r="N72" i="3"/>
  <c r="Q72" i="3"/>
  <c r="T72" i="3"/>
  <c r="W72" i="3"/>
  <c r="Z72" i="3"/>
  <c r="AC72" i="3"/>
  <c r="AF72" i="3"/>
  <c r="AQ72" i="3"/>
  <c r="AU72" i="3" s="1"/>
  <c r="AR72" i="3"/>
  <c r="AS72" i="3"/>
  <c r="AT72" i="3"/>
  <c r="AV72" i="3"/>
  <c r="AW72" i="3"/>
  <c r="AX72" i="3"/>
  <c r="AY72" i="3"/>
  <c r="AZ72" i="3"/>
  <c r="BC72" i="3" s="1"/>
  <c r="BA72" i="3"/>
  <c r="BB72" i="3"/>
  <c r="E73" i="3"/>
  <c r="H73" i="3"/>
  <c r="K73" i="3"/>
  <c r="N73" i="3"/>
  <c r="Q73" i="3"/>
  <c r="T73" i="3"/>
  <c r="W73" i="3"/>
  <c r="Z73" i="3"/>
  <c r="AC73" i="3"/>
  <c r="AF73" i="3"/>
  <c r="AQ73" i="3"/>
  <c r="AU73" i="3" s="1"/>
  <c r="BD73" i="3" s="1"/>
  <c r="AR73" i="3"/>
  <c r="AS73" i="3"/>
  <c r="AT73" i="3"/>
  <c r="AV73" i="3"/>
  <c r="AW73" i="3"/>
  <c r="AY73" i="3" s="1"/>
  <c r="AX73" i="3"/>
  <c r="AZ73" i="3"/>
  <c r="BC73" i="3" s="1"/>
  <c r="BA73" i="3"/>
  <c r="BB73" i="3"/>
  <c r="E74" i="3"/>
  <c r="H74" i="3"/>
  <c r="K74" i="3"/>
  <c r="N74" i="3"/>
  <c r="Q74" i="3"/>
  <c r="T74" i="3"/>
  <c r="W74" i="3"/>
  <c r="Z74" i="3"/>
  <c r="AC74" i="3"/>
  <c r="AF74" i="3"/>
  <c r="AQ74" i="3"/>
  <c r="AR74" i="3"/>
  <c r="AU74" i="3" s="1"/>
  <c r="AS74" i="3"/>
  <c r="AT74" i="3"/>
  <c r="AV74" i="3"/>
  <c r="AY74" i="3" s="1"/>
  <c r="AW74" i="3"/>
  <c r="AX74" i="3"/>
  <c r="AZ74" i="3"/>
  <c r="BC74" i="3" s="1"/>
  <c r="BA74" i="3"/>
  <c r="BB74" i="3"/>
  <c r="E75" i="3"/>
  <c r="H75" i="3"/>
  <c r="K75" i="3"/>
  <c r="N75" i="3"/>
  <c r="Q75" i="3"/>
  <c r="T75" i="3"/>
  <c r="W75" i="3"/>
  <c r="Z75" i="3"/>
  <c r="AC75" i="3"/>
  <c r="AF75" i="3"/>
  <c r="AQ75" i="3"/>
  <c r="AR75" i="3"/>
  <c r="AS75" i="3"/>
  <c r="AT75" i="3"/>
  <c r="AU75" i="3"/>
  <c r="BD75" i="3" s="1"/>
  <c r="AV75" i="3"/>
  <c r="AW75" i="3"/>
  <c r="AX75" i="3"/>
  <c r="AY75" i="3"/>
  <c r="AZ75" i="3"/>
  <c r="BA75" i="3"/>
  <c r="BB75" i="3"/>
  <c r="BC75" i="3"/>
  <c r="E76" i="3"/>
  <c r="H76" i="3"/>
  <c r="K76" i="3"/>
  <c r="N76" i="3"/>
  <c r="Q76" i="3"/>
  <c r="T76" i="3"/>
  <c r="W76" i="3"/>
  <c r="Z76" i="3"/>
  <c r="AC76" i="3"/>
  <c r="AF76" i="3"/>
  <c r="AQ76" i="3"/>
  <c r="AR76" i="3"/>
  <c r="AS76" i="3"/>
  <c r="AT76" i="3"/>
  <c r="AU76" i="3"/>
  <c r="AV76" i="3"/>
  <c r="AY76" i="3" s="1"/>
  <c r="AW76" i="3"/>
  <c r="AX76" i="3"/>
  <c r="AZ76" i="3"/>
  <c r="BA76" i="3"/>
  <c r="BB76" i="3"/>
  <c r="BC76" i="3"/>
  <c r="E77" i="3"/>
  <c r="H77" i="3"/>
  <c r="K77" i="3"/>
  <c r="N77" i="3"/>
  <c r="Q77" i="3"/>
  <c r="T77" i="3"/>
  <c r="W77" i="3"/>
  <c r="Z77" i="3"/>
  <c r="AC77" i="3"/>
  <c r="AF77" i="3"/>
  <c r="AQ77" i="3"/>
  <c r="AR77" i="3"/>
  <c r="AS77" i="3"/>
  <c r="AU77" i="3" s="1"/>
  <c r="BD77" i="3" s="1"/>
  <c r="AT77" i="3"/>
  <c r="AV77" i="3"/>
  <c r="AY77" i="3" s="1"/>
  <c r="AW77" i="3"/>
  <c r="AX77" i="3"/>
  <c r="AZ77" i="3"/>
  <c r="BA77" i="3"/>
  <c r="BC77" i="3" s="1"/>
  <c r="BB77" i="3"/>
  <c r="E78" i="3"/>
  <c r="H78" i="3"/>
  <c r="K78" i="3"/>
  <c r="N78" i="3"/>
  <c r="Q78" i="3"/>
  <c r="T78" i="3"/>
  <c r="W78" i="3"/>
  <c r="Z78" i="3"/>
  <c r="AC78" i="3"/>
  <c r="AF78" i="3"/>
  <c r="AQ78" i="3"/>
  <c r="AU78" i="3" s="1"/>
  <c r="AR78" i="3"/>
  <c r="AS78" i="3"/>
  <c r="AT78" i="3"/>
  <c r="AV78" i="3"/>
  <c r="AY78" i="3" s="1"/>
  <c r="AW78" i="3"/>
  <c r="AX78" i="3"/>
  <c r="AZ78" i="3"/>
  <c r="BC78" i="3" s="1"/>
  <c r="BA78" i="3"/>
  <c r="BB78" i="3"/>
  <c r="E84" i="3"/>
  <c r="H84" i="3"/>
  <c r="K84" i="3"/>
  <c r="N84" i="3"/>
  <c r="Q84" i="3"/>
  <c r="T84" i="3"/>
  <c r="W84" i="3"/>
  <c r="Z84" i="3"/>
  <c r="AC84" i="3"/>
  <c r="AF84" i="3"/>
  <c r="AQ84" i="3"/>
  <c r="AU84" i="3" s="1"/>
  <c r="BD84" i="3" s="1"/>
  <c r="AR84" i="3"/>
  <c r="AS84" i="3"/>
  <c r="AT84" i="3"/>
  <c r="AV84" i="3"/>
  <c r="AW84" i="3"/>
  <c r="AX84" i="3"/>
  <c r="AY84" i="3"/>
  <c r="AZ84" i="3"/>
  <c r="BA84" i="3"/>
  <c r="BB84" i="3"/>
  <c r="BC84" i="3"/>
  <c r="E85" i="3"/>
  <c r="H85" i="3"/>
  <c r="K85" i="3"/>
  <c r="N85" i="3"/>
  <c r="Q85" i="3"/>
  <c r="T85" i="3"/>
  <c r="W85" i="3"/>
  <c r="Z85" i="3"/>
  <c r="AC85" i="3"/>
  <c r="AF85" i="3"/>
  <c r="AQ85" i="3"/>
  <c r="AU85" i="3" s="1"/>
  <c r="AR85" i="3"/>
  <c r="AS85" i="3"/>
  <c r="AT85" i="3"/>
  <c r="AV85" i="3"/>
  <c r="AW85" i="3"/>
  <c r="AX85" i="3"/>
  <c r="AY85" i="3"/>
  <c r="AZ85" i="3"/>
  <c r="BC85" i="3" s="1"/>
  <c r="BA85" i="3"/>
  <c r="BB85" i="3"/>
  <c r="E86" i="3"/>
  <c r="H86" i="3"/>
  <c r="K86" i="3"/>
  <c r="N86" i="3"/>
  <c r="Q86" i="3"/>
  <c r="T86" i="3"/>
  <c r="W86" i="3"/>
  <c r="Z86" i="3"/>
  <c r="AC86" i="3"/>
  <c r="AF86" i="3"/>
  <c r="AQ86" i="3"/>
  <c r="AU86" i="3" s="1"/>
  <c r="BD86" i="3" s="1"/>
  <c r="AR86" i="3"/>
  <c r="AS86" i="3"/>
  <c r="AT86" i="3"/>
  <c r="AV86" i="3"/>
  <c r="AW86" i="3"/>
  <c r="AY86" i="3" s="1"/>
  <c r="AX86" i="3"/>
  <c r="AZ86" i="3"/>
  <c r="BC86" i="3" s="1"/>
  <c r="BA86" i="3"/>
  <c r="BB86" i="3"/>
  <c r="E87" i="3"/>
  <c r="H87" i="3"/>
  <c r="K87" i="3"/>
  <c r="N87" i="3"/>
  <c r="Q87" i="3"/>
  <c r="T87" i="3"/>
  <c r="W87" i="3"/>
  <c r="Z87" i="3"/>
  <c r="AC87" i="3"/>
  <c r="AF87" i="3"/>
  <c r="AQ87" i="3"/>
  <c r="AR87" i="3"/>
  <c r="AU87" i="3" s="1"/>
  <c r="AS87" i="3"/>
  <c r="AT87" i="3"/>
  <c r="AV87" i="3"/>
  <c r="AY87" i="3" s="1"/>
  <c r="AW87" i="3"/>
  <c r="AX87" i="3"/>
  <c r="AZ87" i="3"/>
  <c r="BC87" i="3" s="1"/>
  <c r="BA87" i="3"/>
  <c r="BB87" i="3"/>
  <c r="E88" i="3"/>
  <c r="H88" i="3"/>
  <c r="K88" i="3"/>
  <c r="N88" i="3"/>
  <c r="Q88" i="3"/>
  <c r="T88" i="3"/>
  <c r="W88" i="3"/>
  <c r="Z88" i="3"/>
  <c r="AC88" i="3"/>
  <c r="AF88" i="3"/>
  <c r="AQ88" i="3"/>
  <c r="AR88" i="3"/>
  <c r="AS88" i="3"/>
  <c r="AT88" i="3"/>
  <c r="AU88" i="3"/>
  <c r="BD88" i="3" s="1"/>
  <c r="AV88" i="3"/>
  <c r="AW88" i="3"/>
  <c r="AX88" i="3"/>
  <c r="AY88" i="3"/>
  <c r="AZ88" i="3"/>
  <c r="BA88" i="3"/>
  <c r="BB88" i="3"/>
  <c r="BC88" i="3"/>
  <c r="E89" i="3"/>
  <c r="H89" i="3"/>
  <c r="K89" i="3"/>
  <c r="N89" i="3"/>
  <c r="Q89" i="3"/>
  <c r="T89" i="3"/>
  <c r="W89" i="3"/>
  <c r="Z89" i="3"/>
  <c r="AC89" i="3"/>
  <c r="AF89" i="3"/>
  <c r="AQ89" i="3"/>
  <c r="AR89" i="3"/>
  <c r="AS89" i="3"/>
  <c r="AT89" i="3"/>
  <c r="AU89" i="3"/>
  <c r="AV89" i="3"/>
  <c r="AY89" i="3" s="1"/>
  <c r="AW89" i="3"/>
  <c r="AX89" i="3"/>
  <c r="AZ89" i="3"/>
  <c r="BA89" i="3"/>
  <c r="BB89" i="3"/>
  <c r="BC89" i="3"/>
  <c r="E90" i="3"/>
  <c r="H90" i="3"/>
  <c r="K90" i="3"/>
  <c r="N90" i="3"/>
  <c r="Q90" i="3"/>
  <c r="T90" i="3"/>
  <c r="W90" i="3"/>
  <c r="Z90" i="3"/>
  <c r="AC90" i="3"/>
  <c r="AF90" i="3"/>
  <c r="AQ90" i="3"/>
  <c r="AR90" i="3"/>
  <c r="AS90" i="3"/>
  <c r="AU90" i="3" s="1"/>
  <c r="BD90" i="3" s="1"/>
  <c r="AT90" i="3"/>
  <c r="AV90" i="3"/>
  <c r="AY90" i="3" s="1"/>
  <c r="AW90" i="3"/>
  <c r="AX90" i="3"/>
  <c r="AZ90" i="3"/>
  <c r="BA90" i="3"/>
  <c r="BC90" i="3" s="1"/>
  <c r="BB90" i="3"/>
  <c r="E91" i="3"/>
  <c r="H91" i="3"/>
  <c r="K91" i="3"/>
  <c r="N91" i="3"/>
  <c r="Q91" i="3"/>
  <c r="T91" i="3"/>
  <c r="W91" i="3"/>
  <c r="Z91" i="3"/>
  <c r="AC91" i="3"/>
  <c r="AF91" i="3"/>
  <c r="AQ91" i="3"/>
  <c r="AU91" i="3" s="1"/>
  <c r="AR91" i="3"/>
  <c r="AS91" i="3"/>
  <c r="AT91" i="3"/>
  <c r="AV91" i="3"/>
  <c r="AY91" i="3" s="1"/>
  <c r="AW91" i="3"/>
  <c r="AX91" i="3"/>
  <c r="AZ91" i="3"/>
  <c r="BC91" i="3" s="1"/>
  <c r="BA91" i="3"/>
  <c r="BB91" i="3"/>
  <c r="E92" i="3"/>
  <c r="H92" i="3"/>
  <c r="K92" i="3"/>
  <c r="N92" i="3"/>
  <c r="Q92" i="3"/>
  <c r="T92" i="3"/>
  <c r="W92" i="3"/>
  <c r="Z92" i="3"/>
  <c r="AC92" i="3"/>
  <c r="AF92" i="3"/>
  <c r="AQ92" i="3"/>
  <c r="AU92" i="3" s="1"/>
  <c r="BD92" i="3" s="1"/>
  <c r="AR92" i="3"/>
  <c r="AS92" i="3"/>
  <c r="AT92" i="3"/>
  <c r="AV92" i="3"/>
  <c r="AW92" i="3"/>
  <c r="AX92" i="3"/>
  <c r="AY92" i="3"/>
  <c r="AZ92" i="3"/>
  <c r="BA92" i="3"/>
  <c r="BB92" i="3"/>
  <c r="BC92" i="3"/>
  <c r="E93" i="3"/>
  <c r="H93" i="3"/>
  <c r="K93" i="3"/>
  <c r="N93" i="3"/>
  <c r="Q93" i="3"/>
  <c r="T93" i="3"/>
  <c r="W93" i="3"/>
  <c r="Z93" i="3"/>
  <c r="AC93" i="3"/>
  <c r="AF93" i="3"/>
  <c r="AQ93" i="3"/>
  <c r="AU93" i="3" s="1"/>
  <c r="AR93" i="3"/>
  <c r="AS93" i="3"/>
  <c r="AT93" i="3"/>
  <c r="AV93" i="3"/>
  <c r="AW93" i="3"/>
  <c r="AX93" i="3"/>
  <c r="AY93" i="3"/>
  <c r="AZ93" i="3"/>
  <c r="BC93" i="3" s="1"/>
  <c r="BA93" i="3"/>
  <c r="BB93" i="3"/>
  <c r="E94" i="3"/>
  <c r="H94" i="3"/>
  <c r="K94" i="3"/>
  <c r="N94" i="3"/>
  <c r="Q94" i="3"/>
  <c r="T94" i="3"/>
  <c r="W94" i="3"/>
  <c r="Z94" i="3"/>
  <c r="AC94" i="3"/>
  <c r="AF94" i="3"/>
  <c r="AQ94" i="3"/>
  <c r="AU94" i="3" s="1"/>
  <c r="AR94" i="3"/>
  <c r="AS94" i="3"/>
  <c r="AT94" i="3"/>
  <c r="AV94" i="3"/>
  <c r="AW94" i="3"/>
  <c r="AY94" i="3" s="1"/>
  <c r="AX94" i="3"/>
  <c r="AZ94" i="3"/>
  <c r="BC94" i="3" s="1"/>
  <c r="BA94" i="3"/>
  <c r="BB94" i="3"/>
  <c r="E95" i="3"/>
  <c r="H95" i="3"/>
  <c r="K95" i="3"/>
  <c r="N95" i="3"/>
  <c r="Q95" i="3"/>
  <c r="T95" i="3"/>
  <c r="W95" i="3"/>
  <c r="Z95" i="3"/>
  <c r="AC95" i="3"/>
  <c r="AF95" i="3"/>
  <c r="AQ95" i="3"/>
  <c r="AR95" i="3"/>
  <c r="AU95" i="3" s="1"/>
  <c r="AS95" i="3"/>
  <c r="AT95" i="3"/>
  <c r="AV95" i="3"/>
  <c r="AY95" i="3" s="1"/>
  <c r="AW95" i="3"/>
  <c r="AX95" i="3"/>
  <c r="AZ95" i="3"/>
  <c r="BC95" i="3" s="1"/>
  <c r="BA95" i="3"/>
  <c r="BB95" i="3"/>
  <c r="E96" i="3"/>
  <c r="H96" i="3"/>
  <c r="K96" i="3"/>
  <c r="N96" i="3"/>
  <c r="Q96" i="3"/>
  <c r="T96" i="3"/>
  <c r="W96" i="3"/>
  <c r="Z96" i="3"/>
  <c r="AC96" i="3"/>
  <c r="AF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E97" i="3"/>
  <c r="H97" i="3"/>
  <c r="K97" i="3"/>
  <c r="N97" i="3"/>
  <c r="Q97" i="3"/>
  <c r="T97" i="3"/>
  <c r="W97" i="3"/>
  <c r="Z97" i="3"/>
  <c r="AC97" i="3"/>
  <c r="AF97" i="3"/>
  <c r="AQ97" i="3"/>
  <c r="AR97" i="3"/>
  <c r="AS97" i="3"/>
  <c r="AT97" i="3"/>
  <c r="AU97" i="3"/>
  <c r="AV97" i="3"/>
  <c r="AY97" i="3" s="1"/>
  <c r="AW97" i="3"/>
  <c r="AX97" i="3"/>
  <c r="AZ97" i="3"/>
  <c r="BA97" i="3"/>
  <c r="BB97" i="3"/>
  <c r="BC97" i="3"/>
  <c r="E7" i="2"/>
  <c r="M7" i="2" s="1"/>
  <c r="E8" i="2"/>
  <c r="F8" i="2" s="1"/>
  <c r="H8" i="2" s="1"/>
  <c r="E9" i="2"/>
  <c r="M9" i="2"/>
  <c r="E10" i="2"/>
  <c r="F10" i="2" s="1"/>
  <c r="H10" i="2" s="1"/>
  <c r="E11" i="2"/>
  <c r="F11" i="2" s="1"/>
  <c r="H11" i="2" s="1"/>
  <c r="I11" i="2"/>
  <c r="K11" i="2" s="1"/>
  <c r="E12" i="2"/>
  <c r="F12" i="2" s="1"/>
  <c r="H12" i="2" s="1"/>
  <c r="E13" i="2"/>
  <c r="F13" i="2" s="1"/>
  <c r="H13" i="2" s="1"/>
  <c r="I13" i="2"/>
  <c r="K13" i="2" s="1"/>
  <c r="L13" i="2"/>
  <c r="N13" i="2" s="1"/>
  <c r="M13" i="2"/>
  <c r="E14" i="2"/>
  <c r="F14" i="2" s="1"/>
  <c r="H14" i="2" s="1"/>
  <c r="E15" i="2"/>
  <c r="F15" i="2" s="1"/>
  <c r="H15" i="2" s="1"/>
  <c r="I15" i="2"/>
  <c r="K15" i="2" s="1"/>
  <c r="L15" i="2"/>
  <c r="N15" i="2" s="1"/>
  <c r="M15" i="2"/>
  <c r="E16" i="2"/>
  <c r="F16" i="2" s="1"/>
  <c r="H16" i="2" s="1"/>
  <c r="E17" i="2"/>
  <c r="F17" i="2" s="1"/>
  <c r="H17" i="2" s="1"/>
  <c r="I17" i="2"/>
  <c r="K17" i="2" s="1"/>
  <c r="L17" i="2"/>
  <c r="N17" i="2" s="1"/>
  <c r="M17" i="2"/>
  <c r="E18" i="2"/>
  <c r="F18" i="2" s="1"/>
  <c r="H18" i="2" s="1"/>
  <c r="E19" i="2"/>
  <c r="F19" i="2" s="1"/>
  <c r="H19" i="2" s="1"/>
  <c r="I19" i="2"/>
  <c r="K19" i="2" s="1"/>
  <c r="L19" i="2"/>
  <c r="N19" i="2" s="1"/>
  <c r="M19" i="2"/>
  <c r="E20" i="2"/>
  <c r="F20" i="2" s="1"/>
  <c r="H20" i="2" s="1"/>
  <c r="E25" i="2"/>
  <c r="F25" i="2" s="1"/>
  <c r="H25" i="2" s="1"/>
  <c r="I25" i="2"/>
  <c r="K25" i="2" s="1"/>
  <c r="L25" i="2"/>
  <c r="N25" i="2" s="1"/>
  <c r="M25" i="2"/>
  <c r="E26" i="2"/>
  <c r="F26" i="2" s="1"/>
  <c r="H26" i="2" s="1"/>
  <c r="E27" i="2"/>
  <c r="F27" i="2" s="1"/>
  <c r="H27" i="2" s="1"/>
  <c r="I27" i="2"/>
  <c r="K27" i="2" s="1"/>
  <c r="L27" i="2"/>
  <c r="N27" i="2" s="1"/>
  <c r="M27" i="2"/>
  <c r="E28" i="2"/>
  <c r="F28" i="2" s="1"/>
  <c r="H28" i="2" s="1"/>
  <c r="E29" i="2"/>
  <c r="F29" i="2" s="1"/>
  <c r="H29" i="2" s="1"/>
  <c r="I29" i="2"/>
  <c r="K29" i="2" s="1"/>
  <c r="L29" i="2"/>
  <c r="N29" i="2" s="1"/>
  <c r="M29" i="2"/>
  <c r="E30" i="2"/>
  <c r="F30" i="2" s="1"/>
  <c r="H30" i="2" s="1"/>
  <c r="E31" i="2"/>
  <c r="F31" i="2" s="1"/>
  <c r="H31" i="2" s="1"/>
  <c r="I31" i="2"/>
  <c r="K31" i="2" s="1"/>
  <c r="L31" i="2"/>
  <c r="N31" i="2" s="1"/>
  <c r="M31" i="2"/>
  <c r="E32" i="2"/>
  <c r="F32" i="2" s="1"/>
  <c r="H32" i="2" s="1"/>
  <c r="E33" i="2"/>
  <c r="F33" i="2" s="1"/>
  <c r="H33" i="2" s="1"/>
  <c r="I33" i="2"/>
  <c r="K33" i="2" s="1"/>
  <c r="L33" i="2"/>
  <c r="N33" i="2" s="1"/>
  <c r="M33" i="2"/>
  <c r="E34" i="2"/>
  <c r="M34" i="2" s="1"/>
  <c r="E35" i="2"/>
  <c r="I35" i="2" s="1"/>
  <c r="K35" i="2" s="1"/>
  <c r="F35" i="2"/>
  <c r="H35" i="2" s="1"/>
  <c r="L35" i="2"/>
  <c r="M35" i="2"/>
  <c r="N35" i="2"/>
  <c r="E36" i="2"/>
  <c r="M36" i="2" s="1"/>
  <c r="E37" i="2"/>
  <c r="I37" i="2" s="1"/>
  <c r="K37" i="2" s="1"/>
  <c r="F37" i="2"/>
  <c r="H37" i="2" s="1"/>
  <c r="L37" i="2"/>
  <c r="M37" i="2"/>
  <c r="N37" i="2"/>
  <c r="E38" i="2"/>
  <c r="M38" i="2" s="1"/>
  <c r="E43" i="2"/>
  <c r="F43" i="2" s="1"/>
  <c r="H43" i="2" s="1"/>
  <c r="I43" i="2"/>
  <c r="K43" i="2" s="1"/>
  <c r="M43" i="2"/>
  <c r="E44" i="2"/>
  <c r="M44" i="2" s="1"/>
  <c r="E45" i="2"/>
  <c r="F45" i="2" s="1"/>
  <c r="H45" i="2" s="1"/>
  <c r="I45" i="2"/>
  <c r="K45" i="2" s="1"/>
  <c r="M45" i="2"/>
  <c r="E46" i="2"/>
  <c r="M46" i="2" s="1"/>
  <c r="E47" i="2"/>
  <c r="F47" i="2" s="1"/>
  <c r="H47" i="2" s="1"/>
  <c r="E48" i="2"/>
  <c r="M48" i="2"/>
  <c r="E49" i="2"/>
  <c r="F49" i="2" s="1"/>
  <c r="H49" i="2" s="1"/>
  <c r="E50" i="2"/>
  <c r="M50" i="2" s="1"/>
  <c r="E51" i="2"/>
  <c r="F51" i="2" s="1"/>
  <c r="H51" i="2" s="1"/>
  <c r="E52" i="2"/>
  <c r="M52" i="2"/>
  <c r="E53" i="2"/>
  <c r="I53" i="2" s="1"/>
  <c r="K53" i="2" s="1"/>
  <c r="F53" i="2"/>
  <c r="H53" i="2" s="1"/>
  <c r="E54" i="2"/>
  <c r="M54" i="2" s="1"/>
  <c r="E55" i="2"/>
  <c r="M55" i="2" s="1"/>
  <c r="F55" i="2"/>
  <c r="H55" i="2" s="1"/>
  <c r="I55" i="2"/>
  <c r="K55" i="2" s="1"/>
  <c r="L55" i="2"/>
  <c r="E56" i="2"/>
  <c r="M56" i="2" s="1"/>
  <c r="E61" i="2"/>
  <c r="M61" i="2" s="1"/>
  <c r="F61" i="2"/>
  <c r="H61" i="2" s="1"/>
  <c r="I61" i="2"/>
  <c r="K61" i="2" s="1"/>
  <c r="L61" i="2"/>
  <c r="N61" i="2" s="1"/>
  <c r="E62" i="2"/>
  <c r="M62" i="2" s="1"/>
  <c r="E63" i="2"/>
  <c r="F63" i="2"/>
  <c r="H63" i="2" s="1"/>
  <c r="I63" i="2"/>
  <c r="K63" i="2" s="1"/>
  <c r="L63" i="2"/>
  <c r="N63" i="2" s="1"/>
  <c r="M63" i="2"/>
  <c r="E64" i="2"/>
  <c r="M64" i="2"/>
  <c r="E65" i="2"/>
  <c r="F65" i="2"/>
  <c r="H65" i="2" s="1"/>
  <c r="I65" i="2"/>
  <c r="K65" i="2" s="1"/>
  <c r="L65" i="2"/>
  <c r="N65" i="2" s="1"/>
  <c r="M65" i="2"/>
  <c r="E66" i="2"/>
  <c r="M66" i="2" s="1"/>
  <c r="E67" i="2"/>
  <c r="F67" i="2" s="1"/>
  <c r="H67" i="2" s="1"/>
  <c r="I67" i="2"/>
  <c r="K67" i="2" s="1"/>
  <c r="L67" i="2"/>
  <c r="N67" i="2" s="1"/>
  <c r="M67" i="2"/>
  <c r="E68" i="2"/>
  <c r="M68" i="2" s="1"/>
  <c r="E69" i="2"/>
  <c r="F69" i="2" s="1"/>
  <c r="H69" i="2" s="1"/>
  <c r="I69" i="2"/>
  <c r="K69" i="2" s="1"/>
  <c r="L69" i="2"/>
  <c r="M69" i="2"/>
  <c r="E70" i="2"/>
  <c r="F70" i="2" s="1"/>
  <c r="H70" i="2" s="1"/>
  <c r="E71" i="2"/>
  <c r="I71" i="2" s="1"/>
  <c r="K71" i="2" s="1"/>
  <c r="F71" i="2"/>
  <c r="H71" i="2" s="1"/>
  <c r="L71" i="2"/>
  <c r="M71" i="2"/>
  <c r="E72" i="2"/>
  <c r="F72" i="2" s="1"/>
  <c r="H72" i="2" s="1"/>
  <c r="E73" i="2"/>
  <c r="F73" i="2" s="1"/>
  <c r="H73" i="2" s="1"/>
  <c r="I73" i="2"/>
  <c r="K73" i="2" s="1"/>
  <c r="M73" i="2"/>
  <c r="E74" i="2"/>
  <c r="F74" i="2" s="1"/>
  <c r="H74" i="2" s="1"/>
  <c r="M74" i="2"/>
  <c r="E79" i="2"/>
  <c r="F79" i="2" s="1"/>
  <c r="H79" i="2" s="1"/>
  <c r="E80" i="2"/>
  <c r="F80" i="2" s="1"/>
  <c r="H80" i="2" s="1"/>
  <c r="M80" i="2"/>
  <c r="E81" i="2"/>
  <c r="F81" i="2" s="1"/>
  <c r="H81" i="2" s="1"/>
  <c r="E82" i="2"/>
  <c r="F82" i="2" s="1"/>
  <c r="H82" i="2" s="1"/>
  <c r="M82" i="2"/>
  <c r="E83" i="2"/>
  <c r="F83" i="2" s="1"/>
  <c r="H83" i="2" s="1"/>
  <c r="E84" i="2"/>
  <c r="F84" i="2" s="1"/>
  <c r="H84" i="2" s="1"/>
  <c r="M84" i="2"/>
  <c r="E85" i="2"/>
  <c r="I85" i="2" s="1"/>
  <c r="K85" i="2" s="1"/>
  <c r="F85" i="2"/>
  <c r="H85" i="2" s="1"/>
  <c r="E86" i="2"/>
  <c r="F86" i="2" s="1"/>
  <c r="H86" i="2" s="1"/>
  <c r="E87" i="2"/>
  <c r="M87" i="2" s="1"/>
  <c r="F87" i="2"/>
  <c r="H87" i="2" s="1"/>
  <c r="I87" i="2"/>
  <c r="K87" i="2" s="1"/>
  <c r="L87" i="2"/>
  <c r="E88" i="2"/>
  <c r="F88" i="2" s="1"/>
  <c r="H88" i="2" s="1"/>
  <c r="M88" i="2"/>
  <c r="E89" i="2"/>
  <c r="F89" i="2"/>
  <c r="H89" i="2" s="1"/>
  <c r="I89" i="2"/>
  <c r="K89" i="2" s="1"/>
  <c r="L89" i="2"/>
  <c r="N89" i="2" s="1"/>
  <c r="M89" i="2"/>
  <c r="E90" i="2"/>
  <c r="F90" i="2" s="1"/>
  <c r="H90" i="2" s="1"/>
  <c r="M90" i="2"/>
  <c r="E91" i="2"/>
  <c r="F91" i="2"/>
  <c r="H91" i="2" s="1"/>
  <c r="I91" i="2"/>
  <c r="K91" i="2" s="1"/>
  <c r="L91" i="2"/>
  <c r="N91" i="2" s="1"/>
  <c r="M91" i="2"/>
  <c r="E92" i="2"/>
  <c r="F92" i="2" s="1"/>
  <c r="H92" i="2" s="1"/>
  <c r="M92" i="2"/>
  <c r="BD49" i="3" l="1"/>
  <c r="BD17" i="3"/>
  <c r="BD65" i="3"/>
  <c r="BD35" i="3"/>
  <c r="BD87" i="3"/>
  <c r="BD74" i="3"/>
  <c r="BD56" i="3"/>
  <c r="BD48" i="3"/>
  <c r="BD18" i="3"/>
  <c r="BD93" i="3"/>
  <c r="BD85" i="3"/>
  <c r="BD72" i="3"/>
  <c r="BD28" i="3"/>
  <c r="BD21" i="3"/>
  <c r="BD11" i="3"/>
  <c r="N55" i="2"/>
  <c r="BD53" i="3"/>
  <c r="BD40" i="3"/>
  <c r="BD38" i="3"/>
  <c r="BD9" i="3"/>
  <c r="BD91" i="3"/>
  <c r="BD78" i="3"/>
  <c r="BD70" i="3"/>
  <c r="BD59" i="3"/>
  <c r="BD51" i="3"/>
  <c r="BD36" i="3"/>
  <c r="BD34" i="3"/>
  <c r="BD31" i="3"/>
  <c r="BD14" i="3"/>
  <c r="M86" i="2"/>
  <c r="M79" i="2"/>
  <c r="L73" i="2"/>
  <c r="N73" i="2" s="1"/>
  <c r="O73" i="2" s="1"/>
  <c r="M49" i="2"/>
  <c r="M47" i="2"/>
  <c r="L45" i="2"/>
  <c r="N45" i="2" s="1"/>
  <c r="L43" i="2"/>
  <c r="N43" i="2" s="1"/>
  <c r="M10" i="2"/>
  <c r="M8" i="2"/>
  <c r="O91" i="2"/>
  <c r="N71" i="2"/>
  <c r="O71" i="2" s="1"/>
  <c r="M83" i="2"/>
  <c r="L49" i="2"/>
  <c r="N49" i="2" s="1"/>
  <c r="L8" i="2"/>
  <c r="BD8" i="3"/>
  <c r="BD89" i="3"/>
  <c r="L79" i="2"/>
  <c r="L47" i="2"/>
  <c r="N47" i="2" s="1"/>
  <c r="L10" i="2"/>
  <c r="N10" i="2" s="1"/>
  <c r="O10" i="2" s="1"/>
  <c r="M85" i="2"/>
  <c r="L83" i="2"/>
  <c r="N83" i="2" s="1"/>
  <c r="L81" i="2"/>
  <c r="I79" i="2"/>
  <c r="K79" i="2" s="1"/>
  <c r="M53" i="2"/>
  <c r="L51" i="2"/>
  <c r="I49" i="2"/>
  <c r="K49" i="2" s="1"/>
  <c r="O49" i="2" s="1"/>
  <c r="I47" i="2"/>
  <c r="K47" i="2" s="1"/>
  <c r="M32" i="2"/>
  <c r="M30" i="2"/>
  <c r="M28" i="2"/>
  <c r="M26" i="2"/>
  <c r="M20" i="2"/>
  <c r="M18" i="2"/>
  <c r="M16" i="2"/>
  <c r="M14" i="2"/>
  <c r="M12" i="2"/>
  <c r="I10" i="2"/>
  <c r="K10" i="2" s="1"/>
  <c r="I8" i="2"/>
  <c r="K8" i="2" s="1"/>
  <c r="N69" i="2"/>
  <c r="BD68" i="3"/>
  <c r="O89" i="2"/>
  <c r="M81" i="2"/>
  <c r="M51" i="2"/>
  <c r="L85" i="2"/>
  <c r="N85" i="2" s="1"/>
  <c r="I83" i="2"/>
  <c r="K83" i="2" s="1"/>
  <c r="I81" i="2"/>
  <c r="K81" i="2" s="1"/>
  <c r="M70" i="2"/>
  <c r="L53" i="2"/>
  <c r="N53" i="2" s="1"/>
  <c r="I51" i="2"/>
  <c r="K51" i="2" s="1"/>
  <c r="BD76" i="3"/>
  <c r="N87" i="2"/>
  <c r="O87" i="2" s="1"/>
  <c r="M72" i="2"/>
  <c r="L11" i="2"/>
  <c r="BD66" i="3"/>
  <c r="BD47" i="3"/>
  <c r="BD20" i="3"/>
  <c r="BD55" i="3"/>
  <c r="O69" i="2"/>
  <c r="O85" i="2"/>
  <c r="O83" i="2"/>
  <c r="O67" i="2"/>
  <c r="L92" i="2"/>
  <c r="N92" i="2" s="1"/>
  <c r="O92" i="2" s="1"/>
  <c r="I92" i="2"/>
  <c r="K92" i="2" s="1"/>
  <c r="L90" i="2"/>
  <c r="N90" i="2" s="1"/>
  <c r="I90" i="2"/>
  <c r="K90" i="2" s="1"/>
  <c r="O90" i="2" s="1"/>
  <c r="L88" i="2"/>
  <c r="N88" i="2" s="1"/>
  <c r="I88" i="2"/>
  <c r="K88" i="2" s="1"/>
  <c r="L86" i="2"/>
  <c r="N86" i="2" s="1"/>
  <c r="I86" i="2"/>
  <c r="K86" i="2" s="1"/>
  <c r="L84" i="2"/>
  <c r="N84" i="2" s="1"/>
  <c r="O84" i="2" s="1"/>
  <c r="I84" i="2"/>
  <c r="K84" i="2" s="1"/>
  <c r="L82" i="2"/>
  <c r="N82" i="2" s="1"/>
  <c r="I82" i="2"/>
  <c r="K82" i="2" s="1"/>
  <c r="L80" i="2"/>
  <c r="N80" i="2" s="1"/>
  <c r="I80" i="2"/>
  <c r="K80" i="2" s="1"/>
  <c r="L74" i="2"/>
  <c r="N74" i="2" s="1"/>
  <c r="I74" i="2"/>
  <c r="K74" i="2" s="1"/>
  <c r="O74" i="2" s="1"/>
  <c r="L72" i="2"/>
  <c r="N72" i="2" s="1"/>
  <c r="I72" i="2"/>
  <c r="K72" i="2" s="1"/>
  <c r="L70" i="2"/>
  <c r="N70" i="2" s="1"/>
  <c r="I70" i="2"/>
  <c r="K70" i="2" s="1"/>
  <c r="O70" i="2" s="1"/>
  <c r="F68" i="2"/>
  <c r="H68" i="2" s="1"/>
  <c r="I68" i="2"/>
  <c r="K68" i="2" s="1"/>
  <c r="L68" i="2"/>
  <c r="N68" i="2" s="1"/>
  <c r="O65" i="2"/>
  <c r="F64" i="2"/>
  <c r="H64" i="2" s="1"/>
  <c r="I64" i="2"/>
  <c r="K64" i="2" s="1"/>
  <c r="L64" i="2"/>
  <c r="N64" i="2" s="1"/>
  <c r="O61" i="2"/>
  <c r="F56" i="2"/>
  <c r="H56" i="2" s="1"/>
  <c r="I56" i="2"/>
  <c r="K56" i="2" s="1"/>
  <c r="L56" i="2"/>
  <c r="N56" i="2" s="1"/>
  <c r="O53" i="2"/>
  <c r="F52" i="2"/>
  <c r="H52" i="2" s="1"/>
  <c r="I52" i="2"/>
  <c r="K52" i="2" s="1"/>
  <c r="L52" i="2"/>
  <c r="N52" i="2" s="1"/>
  <c r="F48" i="2"/>
  <c r="H48" i="2" s="1"/>
  <c r="I48" i="2"/>
  <c r="K48" i="2" s="1"/>
  <c r="L48" i="2"/>
  <c r="N48" i="2" s="1"/>
  <c r="O45" i="2"/>
  <c r="F44" i="2"/>
  <c r="H44" i="2" s="1"/>
  <c r="I44" i="2"/>
  <c r="K44" i="2" s="1"/>
  <c r="L44" i="2"/>
  <c r="N44" i="2" s="1"/>
  <c r="O37" i="2"/>
  <c r="F36" i="2"/>
  <c r="H36" i="2" s="1"/>
  <c r="I36" i="2"/>
  <c r="K36" i="2" s="1"/>
  <c r="L36" i="2"/>
  <c r="N36" i="2" s="1"/>
  <c r="O33" i="2"/>
  <c r="O31" i="2"/>
  <c r="O29" i="2"/>
  <c r="O27" i="2"/>
  <c r="O25" i="2"/>
  <c r="O19" i="2"/>
  <c r="O17" i="2"/>
  <c r="O15" i="2"/>
  <c r="O13" i="2"/>
  <c r="O11" i="2"/>
  <c r="F66" i="2"/>
  <c r="H66" i="2" s="1"/>
  <c r="I66" i="2"/>
  <c r="K66" i="2" s="1"/>
  <c r="L66" i="2"/>
  <c r="N66" i="2" s="1"/>
  <c r="O63" i="2"/>
  <c r="F62" i="2"/>
  <c r="H62" i="2" s="1"/>
  <c r="I62" i="2"/>
  <c r="K62" i="2" s="1"/>
  <c r="L62" i="2"/>
  <c r="N62" i="2" s="1"/>
  <c r="O55" i="2"/>
  <c r="F54" i="2"/>
  <c r="H54" i="2" s="1"/>
  <c r="I54" i="2"/>
  <c r="K54" i="2" s="1"/>
  <c r="L54" i="2"/>
  <c r="N54" i="2" s="1"/>
  <c r="F50" i="2"/>
  <c r="H50" i="2" s="1"/>
  <c r="I50" i="2"/>
  <c r="K50" i="2" s="1"/>
  <c r="L50" i="2"/>
  <c r="N50" i="2" s="1"/>
  <c r="O47" i="2"/>
  <c r="F46" i="2"/>
  <c r="H46" i="2" s="1"/>
  <c r="I46" i="2"/>
  <c r="K46" i="2" s="1"/>
  <c r="L46" i="2"/>
  <c r="N46" i="2" s="1"/>
  <c r="O43" i="2"/>
  <c r="F38" i="2"/>
  <c r="H38" i="2" s="1"/>
  <c r="I38" i="2"/>
  <c r="K38" i="2" s="1"/>
  <c r="L38" i="2"/>
  <c r="N38" i="2" s="1"/>
  <c r="O35" i="2"/>
  <c r="F34" i="2"/>
  <c r="H34" i="2" s="1"/>
  <c r="I34" i="2"/>
  <c r="K34" i="2" s="1"/>
  <c r="L34" i="2"/>
  <c r="N34" i="2" s="1"/>
  <c r="L32" i="2"/>
  <c r="N32" i="2" s="1"/>
  <c r="I32" i="2"/>
  <c r="K32" i="2" s="1"/>
  <c r="L30" i="2"/>
  <c r="N30" i="2" s="1"/>
  <c r="I30" i="2"/>
  <c r="K30" i="2" s="1"/>
  <c r="O30" i="2" s="1"/>
  <c r="L28" i="2"/>
  <c r="N28" i="2" s="1"/>
  <c r="I28" i="2"/>
  <c r="K28" i="2" s="1"/>
  <c r="L26" i="2"/>
  <c r="N26" i="2" s="1"/>
  <c r="I26" i="2"/>
  <c r="K26" i="2" s="1"/>
  <c r="O26" i="2" s="1"/>
  <c r="L20" i="2"/>
  <c r="N20" i="2" s="1"/>
  <c r="I20" i="2"/>
  <c r="K20" i="2" s="1"/>
  <c r="L18" i="2"/>
  <c r="N18" i="2" s="1"/>
  <c r="I18" i="2"/>
  <c r="K18" i="2" s="1"/>
  <c r="O18" i="2" s="1"/>
  <c r="L16" i="2"/>
  <c r="N16" i="2" s="1"/>
  <c r="I16" i="2"/>
  <c r="K16" i="2" s="1"/>
  <c r="L14" i="2"/>
  <c r="I14" i="2"/>
  <c r="K14" i="2" s="1"/>
  <c r="L12" i="2"/>
  <c r="N12" i="2" s="1"/>
  <c r="I12" i="2"/>
  <c r="K12" i="2" s="1"/>
  <c r="M11" i="2"/>
  <c r="N11" i="2" s="1"/>
  <c r="F9" i="2"/>
  <c r="H9" i="2" s="1"/>
  <c r="I9" i="2"/>
  <c r="K9" i="2" s="1"/>
  <c r="L9" i="2"/>
  <c r="N9" i="2" s="1"/>
  <c r="BD97" i="3"/>
  <c r="BD95" i="3"/>
  <c r="F7" i="2"/>
  <c r="H7" i="2" s="1"/>
  <c r="I7" i="2"/>
  <c r="K7" i="2" s="1"/>
  <c r="L7" i="2"/>
  <c r="N7" i="2" s="1"/>
  <c r="BD96" i="3"/>
  <c r="BD94" i="3"/>
  <c r="O86" i="2" l="1"/>
  <c r="N51" i="2"/>
  <c r="O51" i="2" s="1"/>
  <c r="N79" i="2"/>
  <c r="O79" i="2" s="1"/>
  <c r="O12" i="2"/>
  <c r="O20" i="2"/>
  <c r="O32" i="2"/>
  <c r="O80" i="2"/>
  <c r="O88" i="2"/>
  <c r="N81" i="2"/>
  <c r="O81" i="2" s="1"/>
  <c r="N8" i="2"/>
  <c r="O8" i="2" s="1"/>
  <c r="N14" i="2"/>
  <c r="O14" i="2" s="1"/>
  <c r="O82" i="2"/>
  <c r="O16" i="2"/>
  <c r="O28" i="2"/>
  <c r="O72" i="2"/>
  <c r="O7" i="2"/>
  <c r="O9" i="2"/>
  <c r="O34" i="2"/>
  <c r="O38" i="2"/>
  <c r="O46" i="2"/>
  <c r="O50" i="2"/>
  <c r="O54" i="2"/>
  <c r="O62" i="2"/>
  <c r="O66" i="2"/>
  <c r="O36" i="2"/>
  <c r="O44" i="2"/>
  <c r="O48" i="2"/>
  <c r="O52" i="2"/>
  <c r="O56" i="2"/>
  <c r="O64" i="2"/>
  <c r="O68" i="2"/>
</calcChain>
</file>

<file path=xl/sharedStrings.xml><?xml version="1.0" encoding="utf-8"?>
<sst xmlns="http://schemas.openxmlformats.org/spreadsheetml/2006/main" count="727" uniqueCount="158">
  <si>
    <t>PT Maybank Syariah Indonesia</t>
  </si>
  <si>
    <t>MBSI</t>
  </si>
  <si>
    <t>PT Bank Tabungan Pensiun Nasional Syariah</t>
  </si>
  <si>
    <t>BTPNS</t>
  </si>
  <si>
    <t>PT BCA Syariah</t>
  </si>
  <si>
    <t>BCAS</t>
  </si>
  <si>
    <t>PT Bank Syariah Bukopin</t>
  </si>
  <si>
    <t>BSB</t>
  </si>
  <si>
    <t>PT Bank Panin Dubai Syariah</t>
  </si>
  <si>
    <t>PDSB</t>
  </si>
  <si>
    <t>PT Bank Mega Syariah</t>
  </si>
  <si>
    <t>BMS</t>
  </si>
  <si>
    <t>PT Bank Syariah Mandiri</t>
  </si>
  <si>
    <t>BSM</t>
  </si>
  <si>
    <t>PT Bank BNI Syariah</t>
  </si>
  <si>
    <t>BNIS</t>
  </si>
  <si>
    <t>PT Bank Jabar Banten Syariah</t>
  </si>
  <si>
    <t>BJBS</t>
  </si>
  <si>
    <t>PT Bank BRI Syariah</t>
  </si>
  <si>
    <t>BRIS</t>
  </si>
  <si>
    <t>PT Bank Victoria Syariah</t>
  </si>
  <si>
    <t>BVIS</t>
  </si>
  <si>
    <t>PT Bank Muamalat Indonesia</t>
  </si>
  <si>
    <t>BMI</t>
  </si>
  <si>
    <t>-</t>
  </si>
  <si>
    <t>PT BPD Nusa Tenggara Barat Syariah</t>
  </si>
  <si>
    <t>NTBS</t>
  </si>
  <si>
    <t>PT Bank Aceh Syariah</t>
  </si>
  <si>
    <t>BAS</t>
  </si>
  <si>
    <t>Peringkat Komposit GCG</t>
  </si>
  <si>
    <t>Nama Bank</t>
  </si>
  <si>
    <t>Kode Bank</t>
  </si>
  <si>
    <t>No</t>
  </si>
  <si>
    <t>BANK UMUM SYARIAH DI INDONESIA TAHUN 2014-2018</t>
  </si>
  <si>
    <r>
      <t xml:space="preserve">DATA PERHITUNGAN </t>
    </r>
    <r>
      <rPr>
        <b/>
        <i/>
        <sz val="12"/>
        <color theme="1"/>
        <rFont val="Book Antiqua"/>
        <family val="1"/>
      </rPr>
      <t>ISLAMIC CORPORATE GOVERNANCE</t>
    </r>
  </si>
  <si>
    <t>Value Added Intellectual Coefficient (iB-VAIC™)</t>
  </si>
  <si>
    <t>Structural Capital Value Added (iB-STVA)</t>
  </si>
  <si>
    <t>Value Added (iB-VA)</t>
  </si>
  <si>
    <t>Structural Capital (SC)</t>
  </si>
  <si>
    <t>Value Added Human Capital (iB-VAHU)</t>
  </si>
  <si>
    <t>Human Capital (HC)</t>
  </si>
  <si>
    <t>Value Added Capital Employed (iB-VACA)</t>
  </si>
  <si>
    <t>Capital Employed (CE)</t>
  </si>
  <si>
    <t>Input</t>
  </si>
  <si>
    <t>Output</t>
  </si>
  <si>
    <t>iB-VAIC™</t>
  </si>
  <si>
    <r>
      <t xml:space="preserve">DATA PERHITUNGAN </t>
    </r>
    <r>
      <rPr>
        <b/>
        <i/>
        <sz val="12"/>
        <color theme="1"/>
        <rFont val="Book Antiqua"/>
        <family val="1"/>
      </rPr>
      <t>INTELLECTUAL CAPITAL</t>
    </r>
  </si>
  <si>
    <t>Rasio</t>
  </si>
  <si>
    <t>Total Pembiayaan</t>
  </si>
  <si>
    <t>Pembiayaan Investasi</t>
  </si>
  <si>
    <t>Laba Bersih</t>
  </si>
  <si>
    <t>Zakat</t>
  </si>
  <si>
    <t>Total Aset</t>
  </si>
  <si>
    <t>Total Pendapatan Operasional</t>
  </si>
  <si>
    <t>Pendapatan Non Bunga</t>
  </si>
  <si>
    <t>Mudharabah + Musyarakah</t>
  </si>
  <si>
    <t>Laba Usaha</t>
  </si>
  <si>
    <t>Total Beban Operasional</t>
  </si>
  <si>
    <t>Beban Publikasi</t>
  </si>
  <si>
    <t>Beban Pelatihan</t>
  </si>
  <si>
    <t>Beban Penelitian</t>
  </si>
  <si>
    <t>Total Beban CSR</t>
  </si>
  <si>
    <t>Hibah Pendidikan</t>
  </si>
  <si>
    <t>Total Bobot</t>
  </si>
  <si>
    <t>E10</t>
  </si>
  <si>
    <t>E9</t>
  </si>
  <si>
    <t>E8</t>
  </si>
  <si>
    <t>E7</t>
  </si>
  <si>
    <t>E6</t>
  </si>
  <si>
    <t>E5</t>
  </si>
  <si>
    <t>E4</t>
  </si>
  <si>
    <t>E3</t>
  </si>
  <si>
    <t>E2</t>
  </si>
  <si>
    <t>E1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</si>
  <si>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</si>
  <si>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</si>
  <si>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</si>
  <si>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</si>
  <si>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</si>
  <si>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</si>
  <si>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</si>
  <si>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</si>
  <si>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</si>
  <si>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</si>
  <si>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MSI</t>
  </si>
  <si>
    <t>Bobot Rasio Kepentingan Umum (T3)</t>
  </si>
  <si>
    <t>Bobot Rasio Keadilan (T2)</t>
  </si>
  <si>
    <t>Bobot Rasio Pendidikan (T1)</t>
  </si>
  <si>
    <t>Rasio Kepentingan Umum (T3)</t>
  </si>
  <si>
    <t>Rasio Keadilan (T2)</t>
  </si>
  <si>
    <t>Rasio Pendidikan (T1)</t>
  </si>
  <si>
    <t>Indikator Pengukuran</t>
  </si>
  <si>
    <r>
      <t xml:space="preserve">DATA PERHITUNGAN KINERJA </t>
    </r>
    <r>
      <rPr>
        <b/>
        <i/>
        <sz val="12"/>
        <color theme="1"/>
        <rFont val="Book Antiqua"/>
        <family val="1"/>
      </rPr>
      <t>MAQASHID SHARIAH INDEX</t>
    </r>
  </si>
  <si>
    <t>MBSI_18</t>
  </si>
  <si>
    <t>BTPNS_18</t>
  </si>
  <si>
    <t>BCAS_18</t>
  </si>
  <si>
    <t>BSB_18</t>
  </si>
  <si>
    <t>PDSB_18</t>
  </si>
  <si>
    <t>BMS_18</t>
  </si>
  <si>
    <t>BSM_18</t>
  </si>
  <si>
    <t>BNIS_18</t>
  </si>
  <si>
    <t>BJBS_18</t>
  </si>
  <si>
    <t>BRIS_18</t>
  </si>
  <si>
    <t>BVIS_18</t>
  </si>
  <si>
    <t>BMI_18</t>
  </si>
  <si>
    <t>MBSI_17</t>
  </si>
  <si>
    <t>BTPNS_17</t>
  </si>
  <si>
    <t>BCAS_17</t>
  </si>
  <si>
    <t>BSB_17</t>
  </si>
  <si>
    <t>PDSB_17</t>
  </si>
  <si>
    <t>BMS_17</t>
  </si>
  <si>
    <t>BSM_17</t>
  </si>
  <si>
    <t>BNIS_17</t>
  </si>
  <si>
    <t>BJBS_17</t>
  </si>
  <si>
    <t>BRIS_17</t>
  </si>
  <si>
    <t>BVIS_17</t>
  </si>
  <si>
    <t>BMI_17</t>
  </si>
  <si>
    <t>MBSI_16</t>
  </si>
  <si>
    <t>BTPNS_16</t>
  </si>
  <si>
    <t>BCAS_16</t>
  </si>
  <si>
    <t>BSB_16</t>
  </si>
  <si>
    <t>PDSB_16</t>
  </si>
  <si>
    <t>BMS_16</t>
  </si>
  <si>
    <t>BSM_16</t>
  </si>
  <si>
    <t>BNIS_16</t>
  </si>
  <si>
    <t>BJBS_16</t>
  </si>
  <si>
    <t>BRIS_16</t>
  </si>
  <si>
    <t>BVIS_16</t>
  </si>
  <si>
    <t>BMI_16</t>
  </si>
  <si>
    <t>MBSI_15</t>
  </si>
  <si>
    <t>BTPNS_15</t>
  </si>
  <si>
    <t>BCAS_15</t>
  </si>
  <si>
    <t>BSB_15</t>
  </si>
  <si>
    <t>PDSB_15</t>
  </si>
  <si>
    <t>BMS_15</t>
  </si>
  <si>
    <t>BSM_15</t>
  </si>
  <si>
    <t>BNIS_15</t>
  </si>
  <si>
    <t>BJBS_15</t>
  </si>
  <si>
    <t>BRIS_15</t>
  </si>
  <si>
    <t>BVIS_15</t>
  </si>
  <si>
    <t>BMI_15</t>
  </si>
  <si>
    <t>MBSI_14</t>
  </si>
  <si>
    <t>BTPNS_14</t>
  </si>
  <si>
    <t>BCAS_14</t>
  </si>
  <si>
    <t>BSB_14</t>
  </si>
  <si>
    <t>NB: Warna Hijau = Outlier</t>
  </si>
  <si>
    <t>PDSB_14</t>
  </si>
  <si>
    <t>BMS_14</t>
  </si>
  <si>
    <t>BSM_14</t>
  </si>
  <si>
    <t>BNIS_14</t>
  </si>
  <si>
    <t>BJBS_14</t>
  </si>
  <si>
    <t>BRIS_14</t>
  </si>
  <si>
    <t>BVIS_14</t>
  </si>
  <si>
    <t>IC</t>
  </si>
  <si>
    <t>ICG</t>
  </si>
  <si>
    <t>Tahun</t>
  </si>
  <si>
    <t>BMI_14</t>
  </si>
  <si>
    <t>Data Outlier Penelitian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</si>
</sst>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00"/>
    <numFmt numFmtId="165" formatCode="#,##0.000000"/>
    <numFmt numFmtId="166" formatCode="#,##0.0000"/>
    <numFmt numFmtId="167" formatCode="#,##0.000"/>
  </numFmts>
  <fonts count="7" x14ac:knownFonts="1">
    <font>
      <sz val="11"/>
      <color theme="1"/>
      <name val="Calibri"/>
      <family val="2"/>
      <charset val="1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i/>
      <sz val="12"/>
      <color theme="1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0" applyFont="1" applyFill="1" applyBorder="1"/>
    <xf numFmtId="4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66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4" fontId="1" fillId="0" borderId="1" xfId="0" applyNumberFormat="1" applyFont="1" applyFill="1" applyBorder="1"/>
    <xf numFmtId="4" fontId="1" fillId="0" borderId="5" xfId="0" applyNumberFormat="1" applyFont="1" applyFill="1" applyBorder="1"/>
    <xf numFmtId="4" fontId="1" fillId="0" borderId="2" xfId="0" applyNumberFormat="1" applyFont="1" applyFill="1" applyBorder="1"/>
    <xf numFmtId="3" fontId="1" fillId="0" borderId="1" xfId="0" applyNumberFormat="1" applyFont="1" applyFill="1" applyBorder="1"/>
    <xf numFmtId="167" fontId="1" fillId="0" borderId="1" xfId="0" applyNumberFormat="1" applyFont="1" applyFill="1" applyBorder="1"/>
    <xf numFmtId="9" fontId="2" fillId="5" borderId="1" xfId="0" applyNumberFormat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9" fontId="2" fillId="5" borderId="5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4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1" fillId="0" borderId="0" xfId="0" applyFont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Border="1"/>
    <xf numFmtId="4" fontId="2" fillId="6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workbookViewId="0">
      <selection activeCell="K13" sqref="K13"/>
    </sheetView>
  </sheetViews>
  <sheetFormatPr defaultColWidth="9.1796875" defaultRowHeight="13" x14ac:dyDescent="0.3"/>
  <cols>
    <col min="1" max="1" width="3.81640625" style="1" bestFit="1" customWidth="1"/>
    <col min="2" max="2" width="11.453125" style="1" customWidth="1"/>
    <col min="3" max="3" width="41" style="1" bestFit="1" customWidth="1"/>
    <col min="4" max="16384" width="9.1796875" style="1"/>
  </cols>
  <sheetData>
    <row r="1" spans="1:15" ht="16" x14ac:dyDescent="0.4">
      <c r="A1" s="57" t="s">
        <v>34</v>
      </c>
      <c r="B1" s="57"/>
      <c r="C1" s="57"/>
      <c r="D1" s="57"/>
      <c r="E1" s="57"/>
      <c r="F1" s="57"/>
      <c r="G1" s="57"/>
      <c r="H1" s="57"/>
      <c r="I1" s="6"/>
      <c r="J1" s="6"/>
      <c r="K1" s="6"/>
      <c r="L1" s="6"/>
      <c r="M1" s="6"/>
      <c r="N1" s="6"/>
      <c r="O1" s="6"/>
    </row>
    <row r="2" spans="1:15" ht="15.5" x14ac:dyDescent="0.35">
      <c r="A2" s="57" t="s">
        <v>33</v>
      </c>
      <c r="B2" s="57"/>
      <c r="C2" s="57"/>
      <c r="D2" s="57"/>
      <c r="E2" s="57"/>
      <c r="F2" s="57"/>
      <c r="G2" s="57"/>
      <c r="H2" s="57"/>
      <c r="I2" s="6"/>
      <c r="J2" s="6"/>
      <c r="K2" s="6"/>
      <c r="L2" s="6"/>
      <c r="M2" s="6"/>
      <c r="N2" s="6"/>
      <c r="O2" s="6"/>
    </row>
    <row r="3" spans="1:15" ht="15.5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" customHeight="1" x14ac:dyDescent="0.3">
      <c r="A4" s="58" t="s">
        <v>32</v>
      </c>
      <c r="B4" s="58" t="s">
        <v>31</v>
      </c>
      <c r="C4" s="59" t="s">
        <v>30</v>
      </c>
      <c r="D4" s="61" t="s">
        <v>29</v>
      </c>
      <c r="E4" s="61"/>
      <c r="F4" s="61"/>
      <c r="G4" s="61"/>
      <c r="H4" s="61"/>
    </row>
    <row r="5" spans="1:15" x14ac:dyDescent="0.3">
      <c r="A5" s="58"/>
      <c r="B5" s="58"/>
      <c r="C5" s="60"/>
      <c r="D5" s="5">
        <v>2014</v>
      </c>
      <c r="E5" s="5">
        <v>2015</v>
      </c>
      <c r="F5" s="5">
        <v>2016</v>
      </c>
      <c r="G5" s="5">
        <v>2017</v>
      </c>
      <c r="H5" s="5">
        <v>2018</v>
      </c>
    </row>
    <row r="6" spans="1:15" x14ac:dyDescent="0.3">
      <c r="A6" s="2">
        <v>1</v>
      </c>
      <c r="B6" s="4" t="s">
        <v>28</v>
      </c>
      <c r="C6" s="3" t="s">
        <v>27</v>
      </c>
      <c r="D6" s="2" t="s">
        <v>24</v>
      </c>
      <c r="E6" s="2" t="s">
        <v>24</v>
      </c>
      <c r="F6" s="2">
        <v>2</v>
      </c>
      <c r="G6" s="2">
        <v>3</v>
      </c>
      <c r="H6" s="2">
        <v>3</v>
      </c>
    </row>
    <row r="7" spans="1:15" x14ac:dyDescent="0.3">
      <c r="A7" s="2">
        <v>2</v>
      </c>
      <c r="B7" s="4" t="s">
        <v>26</v>
      </c>
      <c r="C7" s="3" t="s">
        <v>25</v>
      </c>
      <c r="D7" s="2" t="s">
        <v>24</v>
      </c>
      <c r="E7" s="2" t="s">
        <v>24</v>
      </c>
      <c r="F7" s="2" t="s">
        <v>24</v>
      </c>
      <c r="G7" s="2" t="s">
        <v>24</v>
      </c>
      <c r="H7" s="2">
        <v>2</v>
      </c>
    </row>
    <row r="8" spans="1:15" x14ac:dyDescent="0.3">
      <c r="A8" s="2">
        <v>3</v>
      </c>
      <c r="B8" s="4" t="s">
        <v>23</v>
      </c>
      <c r="C8" s="3" t="s">
        <v>22</v>
      </c>
      <c r="D8" s="2">
        <v>3</v>
      </c>
      <c r="E8" s="2">
        <v>3</v>
      </c>
      <c r="F8" s="2">
        <v>2</v>
      </c>
      <c r="G8" s="2">
        <v>3</v>
      </c>
      <c r="H8" s="2">
        <v>3</v>
      </c>
    </row>
    <row r="9" spans="1:15" x14ac:dyDescent="0.3">
      <c r="A9" s="2">
        <v>4</v>
      </c>
      <c r="B9" s="4" t="s">
        <v>21</v>
      </c>
      <c r="C9" s="3" t="s">
        <v>20</v>
      </c>
      <c r="D9" s="2">
        <v>2</v>
      </c>
      <c r="E9" s="2">
        <v>3</v>
      </c>
      <c r="F9" s="2">
        <v>2</v>
      </c>
      <c r="G9" s="2">
        <v>2</v>
      </c>
      <c r="H9" s="2">
        <v>2</v>
      </c>
    </row>
    <row r="10" spans="1:15" x14ac:dyDescent="0.3">
      <c r="A10" s="2">
        <v>5</v>
      </c>
      <c r="B10" s="4" t="s">
        <v>19</v>
      </c>
      <c r="C10" s="3" t="s">
        <v>18</v>
      </c>
      <c r="D10" s="2">
        <v>2</v>
      </c>
      <c r="E10" s="2">
        <v>2</v>
      </c>
      <c r="F10" s="2">
        <v>2</v>
      </c>
      <c r="G10" s="2">
        <v>2</v>
      </c>
      <c r="H10" s="2">
        <v>2</v>
      </c>
    </row>
    <row r="11" spans="1:15" x14ac:dyDescent="0.3">
      <c r="A11" s="2">
        <v>6</v>
      </c>
      <c r="B11" s="4" t="s">
        <v>17</v>
      </c>
      <c r="C11" s="3" t="s">
        <v>16</v>
      </c>
      <c r="D11" s="2">
        <v>2</v>
      </c>
      <c r="E11" s="2">
        <v>2</v>
      </c>
      <c r="F11" s="2">
        <v>3</v>
      </c>
      <c r="G11" s="2">
        <v>3</v>
      </c>
      <c r="H11" s="2">
        <v>3</v>
      </c>
    </row>
    <row r="12" spans="1:15" x14ac:dyDescent="0.3">
      <c r="A12" s="2">
        <v>7</v>
      </c>
      <c r="B12" s="4" t="s">
        <v>15</v>
      </c>
      <c r="C12" s="3" t="s">
        <v>14</v>
      </c>
      <c r="D12" s="2">
        <v>2</v>
      </c>
      <c r="E12" s="2">
        <v>2</v>
      </c>
      <c r="F12" s="2">
        <v>2</v>
      </c>
      <c r="G12" s="2">
        <v>2</v>
      </c>
      <c r="H12" s="2">
        <v>2</v>
      </c>
    </row>
    <row r="13" spans="1:15" x14ac:dyDescent="0.3">
      <c r="A13" s="2">
        <v>8</v>
      </c>
      <c r="B13" s="4" t="s">
        <v>13</v>
      </c>
      <c r="C13" s="3" t="s">
        <v>12</v>
      </c>
      <c r="D13" s="2">
        <v>2</v>
      </c>
      <c r="E13" s="2">
        <v>2</v>
      </c>
      <c r="F13" s="2">
        <v>1</v>
      </c>
      <c r="G13" s="2">
        <v>1</v>
      </c>
      <c r="H13" s="2">
        <v>1</v>
      </c>
    </row>
    <row r="14" spans="1:15" x14ac:dyDescent="0.3">
      <c r="A14" s="2">
        <v>9</v>
      </c>
      <c r="B14" s="4" t="s">
        <v>11</v>
      </c>
      <c r="C14" s="3" t="s">
        <v>10</v>
      </c>
      <c r="D14" s="2">
        <v>2</v>
      </c>
      <c r="E14" s="2">
        <v>2</v>
      </c>
      <c r="F14" s="2">
        <v>2</v>
      </c>
      <c r="G14" s="2">
        <v>2</v>
      </c>
      <c r="H14" s="2">
        <v>1</v>
      </c>
    </row>
    <row r="15" spans="1:15" x14ac:dyDescent="0.3">
      <c r="A15" s="2">
        <v>10</v>
      </c>
      <c r="B15" s="4" t="s">
        <v>9</v>
      </c>
      <c r="C15" s="3" t="s">
        <v>8</v>
      </c>
      <c r="D15" s="2">
        <v>1</v>
      </c>
      <c r="E15" s="2">
        <v>2</v>
      </c>
      <c r="F15" s="2">
        <v>2</v>
      </c>
      <c r="G15" s="2">
        <v>3</v>
      </c>
      <c r="H15" s="2">
        <v>2</v>
      </c>
    </row>
    <row r="16" spans="1:15" x14ac:dyDescent="0.3">
      <c r="A16" s="2">
        <v>11</v>
      </c>
      <c r="B16" s="4" t="s">
        <v>7</v>
      </c>
      <c r="C16" s="3" t="s">
        <v>6</v>
      </c>
      <c r="D16" s="2">
        <v>2</v>
      </c>
      <c r="E16" s="2">
        <v>2</v>
      </c>
      <c r="F16" s="2">
        <v>2</v>
      </c>
      <c r="G16" s="2">
        <v>2</v>
      </c>
      <c r="H16" s="2">
        <v>2</v>
      </c>
    </row>
    <row r="17" spans="1:8" x14ac:dyDescent="0.3">
      <c r="A17" s="2">
        <v>12</v>
      </c>
      <c r="B17" s="4" t="s">
        <v>5</v>
      </c>
      <c r="C17" s="3" t="s">
        <v>4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</row>
    <row r="18" spans="1:8" x14ac:dyDescent="0.3">
      <c r="A18" s="2">
        <v>13</v>
      </c>
      <c r="B18" s="4" t="s">
        <v>3</v>
      </c>
      <c r="C18" s="3" t="s">
        <v>2</v>
      </c>
      <c r="D18" s="2">
        <v>2</v>
      </c>
      <c r="E18" s="2">
        <v>2</v>
      </c>
      <c r="F18" s="2">
        <v>2</v>
      </c>
      <c r="G18" s="2">
        <v>2</v>
      </c>
      <c r="H18" s="2">
        <v>2</v>
      </c>
    </row>
    <row r="19" spans="1:8" x14ac:dyDescent="0.3">
      <c r="A19" s="2">
        <v>14</v>
      </c>
      <c r="B19" s="4" t="s">
        <v>1</v>
      </c>
      <c r="C19" s="3" t="s">
        <v>0</v>
      </c>
      <c r="D19" s="2">
        <v>2</v>
      </c>
      <c r="E19" s="2">
        <v>3</v>
      </c>
      <c r="F19" s="2">
        <v>3</v>
      </c>
      <c r="G19" s="2">
        <v>2</v>
      </c>
      <c r="H19" s="2">
        <v>2</v>
      </c>
    </row>
  </sheetData>
  <mergeCells count="6">
    <mergeCell ref="A1:H1"/>
    <mergeCell ref="A2:H2"/>
    <mergeCell ref="A4:A5"/>
    <mergeCell ref="B4:B5"/>
    <mergeCell ref="C4:C5"/>
    <mergeCell ref="D4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2"/>
  <sheetViews>
    <sheetView workbookViewId="0">
      <selection activeCell="K13" sqref="K13"/>
    </sheetView>
  </sheetViews>
  <sheetFormatPr defaultColWidth="9.1796875" defaultRowHeight="13" x14ac:dyDescent="0.3"/>
  <cols>
    <col min="1" max="1" width="6.7265625" style="7" customWidth="1"/>
    <col min="2" max="2" width="13" style="7" customWidth="1"/>
    <col min="3" max="3" width="19.54296875" style="7" bestFit="1" customWidth="1"/>
    <col min="4" max="7" width="15.81640625" style="7" bestFit="1" customWidth="1"/>
    <col min="8" max="8" width="14.54296875" style="7" customWidth="1"/>
    <col min="9" max="10" width="15.81640625" style="7" bestFit="1" customWidth="1"/>
    <col min="11" max="11" width="13" style="7" customWidth="1"/>
    <col min="12" max="13" width="15.81640625" style="7" bestFit="1" customWidth="1"/>
    <col min="14" max="15" width="13" style="7" customWidth="1"/>
    <col min="16" max="16384" width="9.1796875" style="7"/>
  </cols>
  <sheetData>
    <row r="1" spans="1:15" ht="16" x14ac:dyDescent="0.4">
      <c r="A1" s="57" t="s">
        <v>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5.5" x14ac:dyDescent="0.35">
      <c r="A2" s="57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4" spans="1:15" s="17" customFormat="1" x14ac:dyDescent="0.3">
      <c r="A4" s="21">
        <v>2014</v>
      </c>
      <c r="B4" s="20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s="17" customFormat="1" ht="15.75" customHeight="1" x14ac:dyDescent="0.3">
      <c r="A5" s="62" t="s">
        <v>32</v>
      </c>
      <c r="B5" s="63" t="s">
        <v>31</v>
      </c>
      <c r="C5" s="62" t="s">
        <v>37</v>
      </c>
      <c r="D5" s="62"/>
      <c r="E5" s="62"/>
      <c r="F5" s="63" t="s">
        <v>41</v>
      </c>
      <c r="G5" s="63"/>
      <c r="H5" s="63"/>
      <c r="I5" s="62" t="s">
        <v>39</v>
      </c>
      <c r="J5" s="62"/>
      <c r="K5" s="62"/>
      <c r="L5" s="63" t="s">
        <v>36</v>
      </c>
      <c r="M5" s="63"/>
      <c r="N5" s="63"/>
      <c r="O5" s="18" t="s">
        <v>45</v>
      </c>
    </row>
    <row r="6" spans="1:15" s="12" customFormat="1" ht="60" customHeight="1" x14ac:dyDescent="0.35">
      <c r="A6" s="62"/>
      <c r="B6" s="63"/>
      <c r="C6" s="16" t="s">
        <v>44</v>
      </c>
      <c r="D6" s="16" t="s">
        <v>43</v>
      </c>
      <c r="E6" s="15" t="s">
        <v>37</v>
      </c>
      <c r="F6" s="14" t="s">
        <v>37</v>
      </c>
      <c r="G6" s="14" t="s">
        <v>42</v>
      </c>
      <c r="H6" s="14" t="s">
        <v>41</v>
      </c>
      <c r="I6" s="15" t="s">
        <v>37</v>
      </c>
      <c r="J6" s="15" t="s">
        <v>40</v>
      </c>
      <c r="K6" s="15" t="s">
        <v>39</v>
      </c>
      <c r="L6" s="14" t="s">
        <v>38</v>
      </c>
      <c r="M6" s="14" t="s">
        <v>37</v>
      </c>
      <c r="N6" s="14" t="s">
        <v>36</v>
      </c>
      <c r="O6" s="13" t="s">
        <v>35</v>
      </c>
    </row>
    <row r="7" spans="1:15" x14ac:dyDescent="0.3">
      <c r="A7" s="2">
        <v>1</v>
      </c>
      <c r="B7" s="11" t="s">
        <v>28</v>
      </c>
      <c r="C7" s="10"/>
      <c r="D7" s="9"/>
      <c r="E7" s="9">
        <f t="shared" ref="E7:E20" si="0">C7-D7</f>
        <v>0</v>
      </c>
      <c r="F7" s="9">
        <f t="shared" ref="F7:F20" si="1">E7</f>
        <v>0</v>
      </c>
      <c r="G7" s="9"/>
      <c r="H7" s="8" t="e">
        <f t="shared" ref="H7:H20" si="2">F7/G7</f>
        <v>#DIV/0!</v>
      </c>
      <c r="I7" s="9">
        <f t="shared" ref="I7:I20" si="3">E7</f>
        <v>0</v>
      </c>
      <c r="J7" s="9"/>
      <c r="K7" s="8" t="e">
        <f t="shared" ref="K7:K20" si="4">I7/J7</f>
        <v>#DIV/0!</v>
      </c>
      <c r="L7" s="9">
        <f t="shared" ref="L7:L20" si="5">E7-J7</f>
        <v>0</v>
      </c>
      <c r="M7" s="9">
        <f t="shared" ref="M7:M20" si="6">E7</f>
        <v>0</v>
      </c>
      <c r="N7" s="8" t="e">
        <f t="shared" ref="N7:N20" si="7">L7/M7</f>
        <v>#DIV/0!</v>
      </c>
      <c r="O7" s="8" t="e">
        <f t="shared" ref="O7:O20" si="8">H7+K7+N7</f>
        <v>#DIV/0!</v>
      </c>
    </row>
    <row r="8" spans="1:15" x14ac:dyDescent="0.3">
      <c r="A8" s="2">
        <v>2</v>
      </c>
      <c r="B8" s="11" t="s">
        <v>26</v>
      </c>
      <c r="C8" s="10"/>
      <c r="D8" s="9"/>
      <c r="E8" s="9">
        <f t="shared" si="0"/>
        <v>0</v>
      </c>
      <c r="F8" s="9">
        <f t="shared" si="1"/>
        <v>0</v>
      </c>
      <c r="G8" s="9"/>
      <c r="H8" s="8" t="e">
        <f t="shared" si="2"/>
        <v>#DIV/0!</v>
      </c>
      <c r="I8" s="9">
        <f t="shared" si="3"/>
        <v>0</v>
      </c>
      <c r="J8" s="9"/>
      <c r="K8" s="8" t="e">
        <f t="shared" si="4"/>
        <v>#DIV/0!</v>
      </c>
      <c r="L8" s="9">
        <f t="shared" si="5"/>
        <v>0</v>
      </c>
      <c r="M8" s="9">
        <f t="shared" si="6"/>
        <v>0</v>
      </c>
      <c r="N8" s="8" t="e">
        <f t="shared" si="7"/>
        <v>#DIV/0!</v>
      </c>
      <c r="O8" s="8" t="e">
        <f t="shared" si="8"/>
        <v>#DIV/0!</v>
      </c>
    </row>
    <row r="9" spans="1:15" x14ac:dyDescent="0.3">
      <c r="A9" s="2">
        <v>3</v>
      </c>
      <c r="B9" s="11" t="s">
        <v>23</v>
      </c>
      <c r="C9" s="10">
        <v>2167068633000</v>
      </c>
      <c r="D9" s="9">
        <v>1209956955000</v>
      </c>
      <c r="E9" s="9">
        <f t="shared" si="0"/>
        <v>957111678000</v>
      </c>
      <c r="F9" s="9">
        <f t="shared" si="1"/>
        <v>957111678000</v>
      </c>
      <c r="G9" s="9">
        <v>4023951885000</v>
      </c>
      <c r="H9" s="8">
        <f t="shared" si="2"/>
        <v>0.23785365863041377</v>
      </c>
      <c r="I9" s="9">
        <f t="shared" si="3"/>
        <v>957111678000</v>
      </c>
      <c r="J9" s="9">
        <v>860391877000</v>
      </c>
      <c r="K9" s="8">
        <f t="shared" si="4"/>
        <v>1.1124136612461299</v>
      </c>
      <c r="L9" s="9">
        <f t="shared" si="5"/>
        <v>96719801000</v>
      </c>
      <c r="M9" s="9">
        <f t="shared" si="6"/>
        <v>957111678000</v>
      </c>
      <c r="N9" s="8">
        <f t="shared" si="7"/>
        <v>0.10105383020935202</v>
      </c>
      <c r="O9" s="8">
        <f t="shared" si="8"/>
        <v>1.4513211500858958</v>
      </c>
    </row>
    <row r="10" spans="1:15" x14ac:dyDescent="0.3">
      <c r="A10" s="2">
        <v>4</v>
      </c>
      <c r="B10" s="11" t="s">
        <v>21</v>
      </c>
      <c r="C10" s="10">
        <v>49244160049</v>
      </c>
      <c r="D10" s="9">
        <v>42700237436</v>
      </c>
      <c r="E10" s="9">
        <f t="shared" si="0"/>
        <v>6543922613</v>
      </c>
      <c r="F10" s="9">
        <f t="shared" si="1"/>
        <v>6543922613</v>
      </c>
      <c r="G10" s="9">
        <v>185315293440</v>
      </c>
      <c r="H10" s="8">
        <f t="shared" si="2"/>
        <v>3.5312372182162842E-2</v>
      </c>
      <c r="I10" s="9">
        <f t="shared" si="3"/>
        <v>6543922613</v>
      </c>
      <c r="J10" s="9">
        <v>31565440916</v>
      </c>
      <c r="K10" s="8">
        <f t="shared" si="4"/>
        <v>0.2073128846960916</v>
      </c>
      <c r="L10" s="9">
        <f t="shared" si="5"/>
        <v>-25021518303</v>
      </c>
      <c r="M10" s="9">
        <f t="shared" si="6"/>
        <v>6543922613</v>
      </c>
      <c r="N10" s="8">
        <f t="shared" si="7"/>
        <v>-3.8236268646106617</v>
      </c>
      <c r="O10" s="8">
        <f t="shared" si="8"/>
        <v>-3.5810016077324072</v>
      </c>
    </row>
    <row r="11" spans="1:15" x14ac:dyDescent="0.3">
      <c r="A11" s="2">
        <v>5</v>
      </c>
      <c r="B11" s="11" t="s">
        <v>19</v>
      </c>
      <c r="C11" s="10">
        <v>1155056000000</v>
      </c>
      <c r="D11" s="9">
        <v>693813000000</v>
      </c>
      <c r="E11" s="9">
        <f t="shared" si="0"/>
        <v>461243000000</v>
      </c>
      <c r="F11" s="9">
        <f t="shared" si="1"/>
        <v>461243000000</v>
      </c>
      <c r="G11" s="9">
        <v>1707843000000</v>
      </c>
      <c r="H11" s="8">
        <f t="shared" si="2"/>
        <v>0.27007342009774904</v>
      </c>
      <c r="I11" s="9">
        <f t="shared" si="3"/>
        <v>461243000000</v>
      </c>
      <c r="J11" s="9">
        <v>447030000000</v>
      </c>
      <c r="K11" s="8">
        <f t="shared" si="4"/>
        <v>1.0317942867369081</v>
      </c>
      <c r="L11" s="9">
        <f t="shared" si="5"/>
        <v>14213000000</v>
      </c>
      <c r="M11" s="9">
        <f t="shared" si="6"/>
        <v>461243000000</v>
      </c>
      <c r="N11" s="8">
        <f t="shared" si="7"/>
        <v>3.0814559787357206E-2</v>
      </c>
      <c r="O11" s="8">
        <f t="shared" si="8"/>
        <v>1.3326822666220144</v>
      </c>
    </row>
    <row r="12" spans="1:15" x14ac:dyDescent="0.3">
      <c r="A12" s="2">
        <v>6</v>
      </c>
      <c r="B12" s="11" t="s">
        <v>17</v>
      </c>
      <c r="C12" s="10">
        <v>395410574000</v>
      </c>
      <c r="D12" s="9">
        <v>235609773000</v>
      </c>
      <c r="E12" s="9">
        <f t="shared" si="0"/>
        <v>159800801000</v>
      </c>
      <c r="F12" s="9">
        <f t="shared" si="1"/>
        <v>159800801000</v>
      </c>
      <c r="G12" s="9">
        <v>631270749000</v>
      </c>
      <c r="H12" s="8">
        <f t="shared" si="2"/>
        <v>0.25314146307767543</v>
      </c>
      <c r="I12" s="9">
        <f t="shared" si="3"/>
        <v>159800801000</v>
      </c>
      <c r="J12" s="9">
        <v>125487631000</v>
      </c>
      <c r="K12" s="8">
        <f t="shared" si="4"/>
        <v>1.2734386626519389</v>
      </c>
      <c r="L12" s="9">
        <f t="shared" si="5"/>
        <v>34313170000</v>
      </c>
      <c r="M12" s="9">
        <f t="shared" si="6"/>
        <v>159800801000</v>
      </c>
      <c r="N12" s="8">
        <f t="shared" si="7"/>
        <v>0.21472464333892793</v>
      </c>
      <c r="O12" s="8">
        <f t="shared" si="8"/>
        <v>1.7413047690685421</v>
      </c>
    </row>
    <row r="13" spans="1:15" x14ac:dyDescent="0.3">
      <c r="A13" s="2">
        <v>7</v>
      </c>
      <c r="B13" s="11" t="s">
        <v>15</v>
      </c>
      <c r="C13" s="10">
        <v>1442037000000</v>
      </c>
      <c r="D13" s="9">
        <v>577446000000</v>
      </c>
      <c r="E13" s="9">
        <f t="shared" si="0"/>
        <v>864591000000</v>
      </c>
      <c r="F13" s="9">
        <f t="shared" si="1"/>
        <v>864591000000</v>
      </c>
      <c r="G13" s="9">
        <v>1950000000000</v>
      </c>
      <c r="H13" s="8">
        <f t="shared" si="2"/>
        <v>0.44338</v>
      </c>
      <c r="I13" s="9">
        <f t="shared" si="3"/>
        <v>864591000000</v>
      </c>
      <c r="J13" s="9">
        <v>644458000000</v>
      </c>
      <c r="K13" s="8">
        <f t="shared" si="4"/>
        <v>1.341578504728004</v>
      </c>
      <c r="L13" s="9">
        <f t="shared" si="5"/>
        <v>220133000000</v>
      </c>
      <c r="M13" s="9">
        <f t="shared" si="6"/>
        <v>864591000000</v>
      </c>
      <c r="N13" s="8">
        <f t="shared" si="7"/>
        <v>0.25460940490937334</v>
      </c>
      <c r="O13" s="8">
        <f t="shared" si="8"/>
        <v>2.0395679096373773</v>
      </c>
    </row>
    <row r="14" spans="1:15" x14ac:dyDescent="0.3">
      <c r="A14" s="2">
        <v>8</v>
      </c>
      <c r="B14" s="11" t="s">
        <v>13</v>
      </c>
      <c r="C14" s="10">
        <v>4113410202613</v>
      </c>
      <c r="D14" s="9">
        <v>2641025146575</v>
      </c>
      <c r="E14" s="9">
        <f t="shared" si="0"/>
        <v>1472385056038</v>
      </c>
      <c r="F14" s="9">
        <f t="shared" si="1"/>
        <v>1472385056038</v>
      </c>
      <c r="G14" s="9">
        <v>4936978820072</v>
      </c>
      <c r="H14" s="8">
        <f t="shared" si="2"/>
        <v>0.29823604874539994</v>
      </c>
      <c r="I14" s="9">
        <f t="shared" si="3"/>
        <v>1472385056038</v>
      </c>
      <c r="J14" s="9">
        <v>1359776221349</v>
      </c>
      <c r="K14" s="8">
        <f t="shared" si="4"/>
        <v>1.0828142402558589</v>
      </c>
      <c r="L14" s="9">
        <f t="shared" si="5"/>
        <v>112608834689</v>
      </c>
      <c r="M14" s="9">
        <f t="shared" si="6"/>
        <v>1472385056038</v>
      </c>
      <c r="N14" s="8">
        <f t="shared" si="7"/>
        <v>7.6480560725070104E-2</v>
      </c>
      <c r="O14" s="8">
        <f t="shared" si="8"/>
        <v>1.4575308497263288</v>
      </c>
    </row>
    <row r="15" spans="1:15" x14ac:dyDescent="0.3">
      <c r="A15" s="2">
        <v>9</v>
      </c>
      <c r="B15" s="11" t="s">
        <v>11</v>
      </c>
      <c r="C15" s="10">
        <v>968984150000</v>
      </c>
      <c r="D15" s="9">
        <v>605345374000</v>
      </c>
      <c r="E15" s="9">
        <f t="shared" si="0"/>
        <v>363638776000</v>
      </c>
      <c r="F15" s="9">
        <f t="shared" si="1"/>
        <v>363638776000</v>
      </c>
      <c r="G15" s="9">
        <v>787449303000</v>
      </c>
      <c r="H15" s="8">
        <f t="shared" si="2"/>
        <v>0.46179325400964893</v>
      </c>
      <c r="I15" s="9">
        <f t="shared" si="3"/>
        <v>363638776000</v>
      </c>
      <c r="J15" s="9">
        <v>339721200000</v>
      </c>
      <c r="K15" s="8">
        <f t="shared" si="4"/>
        <v>1.070403542669695</v>
      </c>
      <c r="L15" s="9">
        <f t="shared" si="5"/>
        <v>23917576000</v>
      </c>
      <c r="M15" s="9">
        <f t="shared" si="6"/>
        <v>363638776000</v>
      </c>
      <c r="N15" s="8">
        <f t="shared" si="7"/>
        <v>6.5772897662596905E-2</v>
      </c>
      <c r="O15" s="8">
        <f t="shared" si="8"/>
        <v>1.5979696943419408</v>
      </c>
    </row>
    <row r="16" spans="1:15" x14ac:dyDescent="0.3">
      <c r="A16" s="2">
        <v>10</v>
      </c>
      <c r="B16" s="11" t="s">
        <v>9</v>
      </c>
      <c r="C16" s="10">
        <v>264867736000</v>
      </c>
      <c r="D16" s="9">
        <v>111945760000</v>
      </c>
      <c r="E16" s="9">
        <f t="shared" si="0"/>
        <v>152921976000</v>
      </c>
      <c r="F16" s="9">
        <f t="shared" si="1"/>
        <v>152921976000</v>
      </c>
      <c r="G16" s="9">
        <v>1072794674000</v>
      </c>
      <c r="H16" s="8">
        <f t="shared" si="2"/>
        <v>0.14254542803593373</v>
      </c>
      <c r="I16" s="9">
        <f t="shared" si="3"/>
        <v>152921976000</v>
      </c>
      <c r="J16" s="9">
        <v>54735807000</v>
      </c>
      <c r="K16" s="8">
        <f t="shared" si="4"/>
        <v>2.7938197019731525</v>
      </c>
      <c r="L16" s="9">
        <f t="shared" si="5"/>
        <v>98186169000</v>
      </c>
      <c r="M16" s="9">
        <f t="shared" si="6"/>
        <v>152921976000</v>
      </c>
      <c r="N16" s="8">
        <f t="shared" si="7"/>
        <v>0.6420670957063751</v>
      </c>
      <c r="O16" s="8">
        <f t="shared" si="8"/>
        <v>3.5784322257154617</v>
      </c>
    </row>
    <row r="17" spans="1:15" x14ac:dyDescent="0.3">
      <c r="A17" s="2">
        <v>11</v>
      </c>
      <c r="B17" s="11" t="s">
        <v>7</v>
      </c>
      <c r="C17" s="10">
        <v>171279629866</v>
      </c>
      <c r="D17" s="9">
        <v>92449104970</v>
      </c>
      <c r="E17" s="9">
        <f t="shared" si="0"/>
        <v>78830524896</v>
      </c>
      <c r="F17" s="9">
        <f t="shared" si="1"/>
        <v>78830524896</v>
      </c>
      <c r="G17" s="9">
        <v>501281755871</v>
      </c>
      <c r="H17" s="8">
        <f t="shared" si="2"/>
        <v>0.15725791727454425</v>
      </c>
      <c r="I17" s="9">
        <f t="shared" si="3"/>
        <v>78830524896</v>
      </c>
      <c r="J17" s="9">
        <v>66060561831</v>
      </c>
      <c r="K17" s="8">
        <f t="shared" si="4"/>
        <v>1.1933069097666602</v>
      </c>
      <c r="L17" s="9">
        <f t="shared" si="5"/>
        <v>12769963065</v>
      </c>
      <c r="M17" s="9">
        <f t="shared" si="6"/>
        <v>78830524896</v>
      </c>
      <c r="N17" s="8">
        <f t="shared" si="7"/>
        <v>0.16199261747714142</v>
      </c>
      <c r="O17" s="8">
        <f t="shared" si="8"/>
        <v>1.5125574445183458</v>
      </c>
    </row>
    <row r="18" spans="1:15" x14ac:dyDescent="0.3">
      <c r="A18" s="2">
        <v>12</v>
      </c>
      <c r="B18" s="11" t="s">
        <v>5</v>
      </c>
      <c r="C18" s="10">
        <v>112720675375</v>
      </c>
      <c r="D18" s="9">
        <v>43627098539</v>
      </c>
      <c r="E18" s="9">
        <f t="shared" si="0"/>
        <v>69093576836</v>
      </c>
      <c r="F18" s="9">
        <f t="shared" si="1"/>
        <v>69093576836</v>
      </c>
      <c r="G18" s="9">
        <v>626033860485</v>
      </c>
      <c r="H18" s="8">
        <f t="shared" si="2"/>
        <v>0.11036715615106175</v>
      </c>
      <c r="I18" s="9">
        <f t="shared" si="3"/>
        <v>69093576836</v>
      </c>
      <c r="J18" s="9">
        <v>51595868205</v>
      </c>
      <c r="K18" s="8">
        <f t="shared" si="4"/>
        <v>1.3391300357904308</v>
      </c>
      <c r="L18" s="9">
        <f t="shared" si="5"/>
        <v>17497708631</v>
      </c>
      <c r="M18" s="9">
        <f t="shared" si="6"/>
        <v>69093576836</v>
      </c>
      <c r="N18" s="8">
        <f t="shared" si="7"/>
        <v>0.25324653075252468</v>
      </c>
      <c r="O18" s="8">
        <f t="shared" si="8"/>
        <v>1.7027437226940172</v>
      </c>
    </row>
    <row r="19" spans="1:15" x14ac:dyDescent="0.3">
      <c r="A19" s="2">
        <v>13</v>
      </c>
      <c r="B19" s="11" t="s">
        <v>3</v>
      </c>
      <c r="C19" s="10">
        <v>876292000000</v>
      </c>
      <c r="D19" s="9">
        <v>324234000000</v>
      </c>
      <c r="E19" s="9">
        <f t="shared" si="0"/>
        <v>552058000000</v>
      </c>
      <c r="F19" s="9">
        <f t="shared" si="1"/>
        <v>552058000000</v>
      </c>
      <c r="G19" s="9">
        <v>905429000000</v>
      </c>
      <c r="H19" s="8">
        <f t="shared" si="2"/>
        <v>0.60971981237623274</v>
      </c>
      <c r="I19" s="9">
        <f t="shared" si="3"/>
        <v>552058000000</v>
      </c>
      <c r="J19" s="9">
        <v>427625000000</v>
      </c>
      <c r="K19" s="8">
        <f t="shared" si="4"/>
        <v>1.2909862613270973</v>
      </c>
      <c r="L19" s="9">
        <f t="shared" si="5"/>
        <v>124433000000</v>
      </c>
      <c r="M19" s="9">
        <f t="shared" si="6"/>
        <v>552058000000</v>
      </c>
      <c r="N19" s="8">
        <f t="shared" si="7"/>
        <v>0.22539841828213703</v>
      </c>
      <c r="O19" s="8">
        <f t="shared" si="8"/>
        <v>2.1261044919854672</v>
      </c>
    </row>
    <row r="20" spans="1:15" x14ac:dyDescent="0.3">
      <c r="A20" s="2">
        <v>14</v>
      </c>
      <c r="B20" s="11" t="s">
        <v>1</v>
      </c>
      <c r="C20" s="10">
        <v>147941000000</v>
      </c>
      <c r="D20" s="9">
        <v>40587000000</v>
      </c>
      <c r="E20" s="9">
        <f t="shared" si="0"/>
        <v>107354000000</v>
      </c>
      <c r="F20" s="9">
        <f t="shared" si="1"/>
        <v>107354000000</v>
      </c>
      <c r="G20" s="9">
        <v>1048169000000</v>
      </c>
      <c r="H20" s="8">
        <f t="shared" si="2"/>
        <v>0.1024205066167765</v>
      </c>
      <c r="I20" s="9">
        <f t="shared" si="3"/>
        <v>107354000000</v>
      </c>
      <c r="J20" s="9">
        <v>30717000000</v>
      </c>
      <c r="K20" s="8">
        <f t="shared" si="4"/>
        <v>3.4949376566722012</v>
      </c>
      <c r="L20" s="9">
        <f t="shared" si="5"/>
        <v>76637000000</v>
      </c>
      <c r="M20" s="9">
        <f t="shared" si="6"/>
        <v>107354000000</v>
      </c>
      <c r="N20" s="8">
        <f t="shared" si="7"/>
        <v>0.71387186318162343</v>
      </c>
      <c r="O20" s="8">
        <f t="shared" si="8"/>
        <v>4.3112300264706009</v>
      </c>
    </row>
    <row r="21" spans="1:15" x14ac:dyDescent="0.3">
      <c r="C21" s="23"/>
      <c r="D21" s="23"/>
      <c r="E21" s="23"/>
      <c r="F21" s="23"/>
      <c r="G21" s="23"/>
      <c r="H21" s="22"/>
      <c r="I21" s="23"/>
      <c r="J21" s="23"/>
      <c r="K21" s="22"/>
      <c r="L21" s="23"/>
      <c r="M21" s="23"/>
      <c r="N21" s="22"/>
      <c r="O21" s="22"/>
    </row>
    <row r="22" spans="1:15" s="17" customFormat="1" x14ac:dyDescent="0.3">
      <c r="A22" s="21">
        <v>2015</v>
      </c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s="17" customFormat="1" ht="15.75" customHeight="1" x14ac:dyDescent="0.3">
      <c r="A23" s="62" t="s">
        <v>32</v>
      </c>
      <c r="B23" s="63" t="s">
        <v>31</v>
      </c>
      <c r="C23" s="62" t="s">
        <v>37</v>
      </c>
      <c r="D23" s="62"/>
      <c r="E23" s="62"/>
      <c r="F23" s="63" t="s">
        <v>41</v>
      </c>
      <c r="G23" s="63"/>
      <c r="H23" s="63"/>
      <c r="I23" s="62" t="s">
        <v>39</v>
      </c>
      <c r="J23" s="62"/>
      <c r="K23" s="62"/>
      <c r="L23" s="63" t="s">
        <v>36</v>
      </c>
      <c r="M23" s="63"/>
      <c r="N23" s="63"/>
      <c r="O23" s="18" t="s">
        <v>45</v>
      </c>
    </row>
    <row r="24" spans="1:15" s="12" customFormat="1" ht="60" customHeight="1" x14ac:dyDescent="0.35">
      <c r="A24" s="62"/>
      <c r="B24" s="63"/>
      <c r="C24" s="16" t="s">
        <v>44</v>
      </c>
      <c r="D24" s="16" t="s">
        <v>43</v>
      </c>
      <c r="E24" s="15" t="s">
        <v>37</v>
      </c>
      <c r="F24" s="14" t="s">
        <v>37</v>
      </c>
      <c r="G24" s="14" t="s">
        <v>42</v>
      </c>
      <c r="H24" s="14" t="s">
        <v>41</v>
      </c>
      <c r="I24" s="15" t="s">
        <v>37</v>
      </c>
      <c r="J24" s="15" t="s">
        <v>40</v>
      </c>
      <c r="K24" s="15" t="s">
        <v>39</v>
      </c>
      <c r="L24" s="14" t="s">
        <v>38</v>
      </c>
      <c r="M24" s="14" t="s">
        <v>37</v>
      </c>
      <c r="N24" s="14" t="s">
        <v>36</v>
      </c>
      <c r="O24" s="13" t="s">
        <v>35</v>
      </c>
    </row>
    <row r="25" spans="1:15" x14ac:dyDescent="0.3">
      <c r="A25" s="2">
        <v>1</v>
      </c>
      <c r="B25" s="11" t="s">
        <v>28</v>
      </c>
      <c r="C25" s="10"/>
      <c r="D25" s="9"/>
      <c r="E25" s="9">
        <f t="shared" ref="E25:E38" si="9">C25-D25</f>
        <v>0</v>
      </c>
      <c r="F25" s="9">
        <f t="shared" ref="F25:F38" si="10">E25</f>
        <v>0</v>
      </c>
      <c r="G25" s="9"/>
      <c r="H25" s="8" t="e">
        <f t="shared" ref="H25:H38" si="11">F25/G25</f>
        <v>#DIV/0!</v>
      </c>
      <c r="I25" s="9">
        <f t="shared" ref="I25:I38" si="12">E25</f>
        <v>0</v>
      </c>
      <c r="J25" s="9"/>
      <c r="K25" s="8" t="e">
        <f t="shared" ref="K25:K38" si="13">I25/J25</f>
        <v>#DIV/0!</v>
      </c>
      <c r="L25" s="9">
        <f t="shared" ref="L25:L38" si="14">E25-J25</f>
        <v>0</v>
      </c>
      <c r="M25" s="9">
        <f t="shared" ref="M25:M38" si="15">E25</f>
        <v>0</v>
      </c>
      <c r="N25" s="8" t="e">
        <f t="shared" ref="N25:N38" si="16">L25/M25</f>
        <v>#DIV/0!</v>
      </c>
      <c r="O25" s="8" t="e">
        <f t="shared" ref="O25:O38" si="17">H25+K25+N25</f>
        <v>#DIV/0!</v>
      </c>
    </row>
    <row r="26" spans="1:15" x14ac:dyDescent="0.3">
      <c r="A26" s="2">
        <v>2</v>
      </c>
      <c r="B26" s="11" t="s">
        <v>26</v>
      </c>
      <c r="C26" s="10"/>
      <c r="D26" s="9"/>
      <c r="E26" s="9">
        <f t="shared" si="9"/>
        <v>0</v>
      </c>
      <c r="F26" s="9">
        <f t="shared" si="10"/>
        <v>0</v>
      </c>
      <c r="G26" s="9"/>
      <c r="H26" s="8" t="e">
        <f t="shared" si="11"/>
        <v>#DIV/0!</v>
      </c>
      <c r="I26" s="9">
        <f t="shared" si="12"/>
        <v>0</v>
      </c>
      <c r="J26" s="9"/>
      <c r="K26" s="8" t="e">
        <f t="shared" si="13"/>
        <v>#DIV/0!</v>
      </c>
      <c r="L26" s="9">
        <f t="shared" si="14"/>
        <v>0</v>
      </c>
      <c r="M26" s="9">
        <f t="shared" si="15"/>
        <v>0</v>
      </c>
      <c r="N26" s="8" t="e">
        <f t="shared" si="16"/>
        <v>#DIV/0!</v>
      </c>
      <c r="O26" s="8" t="e">
        <f t="shared" si="17"/>
        <v>#DIV/0!</v>
      </c>
    </row>
    <row r="27" spans="1:15" x14ac:dyDescent="0.3">
      <c r="A27" s="2">
        <v>3</v>
      </c>
      <c r="B27" s="11" t="s">
        <v>23</v>
      </c>
      <c r="C27" s="10">
        <v>2437086665000</v>
      </c>
      <c r="D27" s="9">
        <v>1403655351000</v>
      </c>
      <c r="E27" s="9">
        <f t="shared" si="9"/>
        <v>1033431314000</v>
      </c>
      <c r="F27" s="9">
        <f t="shared" si="10"/>
        <v>1033431314000</v>
      </c>
      <c r="G27" s="9">
        <v>3550563883000</v>
      </c>
      <c r="H27" s="8">
        <f t="shared" si="11"/>
        <v>0.29106118015452137</v>
      </c>
      <c r="I27" s="9">
        <f t="shared" si="12"/>
        <v>1033431314000</v>
      </c>
      <c r="J27" s="9">
        <v>924521476000</v>
      </c>
      <c r="K27" s="8">
        <f t="shared" si="13"/>
        <v>1.1178013067594765</v>
      </c>
      <c r="L27" s="9">
        <f t="shared" si="14"/>
        <v>108909838000</v>
      </c>
      <c r="M27" s="9">
        <f t="shared" si="15"/>
        <v>1033431314000</v>
      </c>
      <c r="N27" s="8">
        <f t="shared" si="16"/>
        <v>0.10538662465960462</v>
      </c>
      <c r="O27" s="8">
        <f t="shared" si="17"/>
        <v>1.5142491115736025</v>
      </c>
    </row>
    <row r="28" spans="1:15" x14ac:dyDescent="0.3">
      <c r="A28" s="2">
        <v>4</v>
      </c>
      <c r="B28" s="11" t="s">
        <v>21</v>
      </c>
      <c r="C28" s="10">
        <v>41810396187</v>
      </c>
      <c r="D28" s="9">
        <v>47561983867</v>
      </c>
      <c r="E28" s="9">
        <f t="shared" si="9"/>
        <v>-5751587680</v>
      </c>
      <c r="F28" s="9">
        <f t="shared" si="10"/>
        <v>-5751587680</v>
      </c>
      <c r="G28" s="9">
        <v>162652268614</v>
      </c>
      <c r="H28" s="8">
        <f t="shared" si="11"/>
        <v>-3.5361250900529662E-2</v>
      </c>
      <c r="I28" s="9">
        <f t="shared" si="12"/>
        <v>-5751587680</v>
      </c>
      <c r="J28" s="9">
        <v>26233362090</v>
      </c>
      <c r="K28" s="8">
        <f t="shared" si="13"/>
        <v>-0.21924706639841909</v>
      </c>
      <c r="L28" s="9">
        <f t="shared" si="14"/>
        <v>-31984949770</v>
      </c>
      <c r="M28" s="9">
        <f t="shared" si="15"/>
        <v>-5751587680</v>
      </c>
      <c r="N28" s="8">
        <f t="shared" si="16"/>
        <v>5.5610644485558813</v>
      </c>
      <c r="O28" s="8">
        <f t="shared" si="17"/>
        <v>5.3064561312569323</v>
      </c>
    </row>
    <row r="29" spans="1:15" x14ac:dyDescent="0.3">
      <c r="A29" s="2">
        <v>5</v>
      </c>
      <c r="B29" s="11" t="s">
        <v>19</v>
      </c>
      <c r="C29" s="10">
        <v>1538560000000</v>
      </c>
      <c r="D29" s="9">
        <v>860393000000</v>
      </c>
      <c r="E29" s="9">
        <f t="shared" si="9"/>
        <v>678167000000</v>
      </c>
      <c r="F29" s="9">
        <f t="shared" si="10"/>
        <v>678167000000</v>
      </c>
      <c r="G29" s="9">
        <v>2339812000000</v>
      </c>
      <c r="H29" s="8">
        <f t="shared" si="11"/>
        <v>0.28983824341442815</v>
      </c>
      <c r="I29" s="9">
        <f t="shared" si="12"/>
        <v>678167000000</v>
      </c>
      <c r="J29" s="9">
        <v>509098000000</v>
      </c>
      <c r="K29" s="8">
        <f t="shared" si="13"/>
        <v>1.3320951958169154</v>
      </c>
      <c r="L29" s="9">
        <f t="shared" si="14"/>
        <v>169069000000</v>
      </c>
      <c r="M29" s="9">
        <f t="shared" si="15"/>
        <v>678167000000</v>
      </c>
      <c r="N29" s="8">
        <f t="shared" si="16"/>
        <v>0.24930290031806324</v>
      </c>
      <c r="O29" s="8">
        <f t="shared" si="17"/>
        <v>1.8712363395494069</v>
      </c>
    </row>
    <row r="30" spans="1:15" x14ac:dyDescent="0.3">
      <c r="A30" s="2">
        <v>6</v>
      </c>
      <c r="B30" s="11" t="s">
        <v>17</v>
      </c>
      <c r="C30" s="10">
        <v>475097220000</v>
      </c>
      <c r="D30" s="9">
        <v>324687353000</v>
      </c>
      <c r="E30" s="9">
        <f t="shared" si="9"/>
        <v>150409867000</v>
      </c>
      <c r="F30" s="9">
        <f t="shared" si="10"/>
        <v>150409867000</v>
      </c>
      <c r="G30" s="9">
        <v>1043202612000</v>
      </c>
      <c r="H30" s="8">
        <f t="shared" si="11"/>
        <v>0.14418087653331144</v>
      </c>
      <c r="I30" s="9">
        <f t="shared" si="12"/>
        <v>150409867000</v>
      </c>
      <c r="J30" s="9">
        <v>134460027000</v>
      </c>
      <c r="K30" s="8">
        <f t="shared" si="13"/>
        <v>1.1186214249384316</v>
      </c>
      <c r="L30" s="9">
        <f t="shared" si="14"/>
        <v>15949840000</v>
      </c>
      <c r="M30" s="9">
        <f t="shared" si="15"/>
        <v>150409867000</v>
      </c>
      <c r="N30" s="8">
        <f t="shared" si="16"/>
        <v>0.10604251116052114</v>
      </c>
      <c r="O30" s="8">
        <f t="shared" si="17"/>
        <v>1.3688448126322643</v>
      </c>
    </row>
    <row r="31" spans="1:15" x14ac:dyDescent="0.3">
      <c r="A31" s="2">
        <v>7</v>
      </c>
      <c r="B31" s="11" t="s">
        <v>15</v>
      </c>
      <c r="C31" s="10">
        <v>1735898000000</v>
      </c>
      <c r="D31" s="9">
        <v>758545000000</v>
      </c>
      <c r="E31" s="9">
        <f t="shared" si="9"/>
        <v>977353000000</v>
      </c>
      <c r="F31" s="9">
        <f t="shared" si="10"/>
        <v>977353000000</v>
      </c>
      <c r="G31" s="9">
        <v>2215658000000</v>
      </c>
      <c r="H31" s="8">
        <f t="shared" si="11"/>
        <v>0.44111185029458516</v>
      </c>
      <c r="I31" s="9">
        <f t="shared" si="12"/>
        <v>977353000000</v>
      </c>
      <c r="J31" s="9">
        <v>669585000000</v>
      </c>
      <c r="K31" s="8">
        <f t="shared" si="13"/>
        <v>1.4596399262229589</v>
      </c>
      <c r="L31" s="9">
        <f t="shared" si="14"/>
        <v>307768000000</v>
      </c>
      <c r="M31" s="9">
        <f t="shared" si="15"/>
        <v>977353000000</v>
      </c>
      <c r="N31" s="8">
        <f t="shared" si="16"/>
        <v>0.31489952964793683</v>
      </c>
      <c r="O31" s="8">
        <f t="shared" si="17"/>
        <v>2.2156513061654808</v>
      </c>
    </row>
    <row r="32" spans="1:15" x14ac:dyDescent="0.3">
      <c r="A32" s="2">
        <v>8</v>
      </c>
      <c r="B32" s="11" t="s">
        <v>13</v>
      </c>
      <c r="C32" s="10">
        <v>4477446551716</v>
      </c>
      <c r="D32" s="9">
        <v>2723512620770</v>
      </c>
      <c r="E32" s="9">
        <f t="shared" si="9"/>
        <v>1753933930946</v>
      </c>
      <c r="F32" s="9">
        <f t="shared" si="10"/>
        <v>1753933930946</v>
      </c>
      <c r="G32" s="9">
        <v>5613738764182</v>
      </c>
      <c r="H32" s="8">
        <f t="shared" si="11"/>
        <v>0.3124359726421243</v>
      </c>
      <c r="I32" s="9">
        <f t="shared" si="12"/>
        <v>1753933930946</v>
      </c>
      <c r="J32" s="9">
        <v>1370214646997</v>
      </c>
      <c r="K32" s="8">
        <f t="shared" si="13"/>
        <v>1.2800431923494393</v>
      </c>
      <c r="L32" s="9">
        <f t="shared" si="14"/>
        <v>383719283949</v>
      </c>
      <c r="M32" s="9">
        <f t="shared" si="15"/>
        <v>1753933930946</v>
      </c>
      <c r="N32" s="8">
        <f t="shared" si="16"/>
        <v>0.21877636162842096</v>
      </c>
      <c r="O32" s="8">
        <f t="shared" si="17"/>
        <v>1.8112555266199846</v>
      </c>
    </row>
    <row r="33" spans="1:15" x14ac:dyDescent="0.3">
      <c r="A33" s="2">
        <v>9</v>
      </c>
      <c r="B33" s="11" t="s">
        <v>11</v>
      </c>
      <c r="C33" s="10">
        <v>1165213098000</v>
      </c>
      <c r="D33" s="9">
        <v>882547797000</v>
      </c>
      <c r="E33" s="9">
        <f t="shared" si="9"/>
        <v>282665301000</v>
      </c>
      <c r="F33" s="9">
        <f t="shared" si="10"/>
        <v>282665301000</v>
      </c>
      <c r="G33" s="9">
        <v>874286571000</v>
      </c>
      <c r="H33" s="8">
        <f t="shared" si="11"/>
        <v>0.32330966799214395</v>
      </c>
      <c r="I33" s="9">
        <f t="shared" si="12"/>
        <v>282665301000</v>
      </c>
      <c r="J33" s="9">
        <v>265509022000</v>
      </c>
      <c r="K33" s="8">
        <f t="shared" si="13"/>
        <v>1.0646165575495963</v>
      </c>
      <c r="L33" s="9">
        <f t="shared" si="14"/>
        <v>17156279000</v>
      </c>
      <c r="M33" s="9">
        <f t="shared" si="15"/>
        <v>282665301000</v>
      </c>
      <c r="N33" s="8">
        <f t="shared" si="16"/>
        <v>6.0694676493030182E-2</v>
      </c>
      <c r="O33" s="8">
        <f t="shared" si="17"/>
        <v>1.4486209020347705</v>
      </c>
    </row>
    <row r="34" spans="1:15" x14ac:dyDescent="0.3">
      <c r="A34" s="2">
        <v>10</v>
      </c>
      <c r="B34" s="11" t="s">
        <v>9</v>
      </c>
      <c r="C34" s="10">
        <v>312987489000</v>
      </c>
      <c r="D34" s="9">
        <v>117637583000</v>
      </c>
      <c r="E34" s="9">
        <f t="shared" si="9"/>
        <v>195349906000</v>
      </c>
      <c r="F34" s="9">
        <f t="shared" si="10"/>
        <v>195349906000</v>
      </c>
      <c r="G34" s="9">
        <v>1155490602000</v>
      </c>
      <c r="H34" s="8">
        <f t="shared" si="11"/>
        <v>0.16906230622895191</v>
      </c>
      <c r="I34" s="9">
        <f t="shared" si="12"/>
        <v>195349906000</v>
      </c>
      <c r="J34" s="9">
        <v>76656350000</v>
      </c>
      <c r="K34" s="8">
        <f t="shared" si="13"/>
        <v>2.5483851761791425</v>
      </c>
      <c r="L34" s="9">
        <f t="shared" si="14"/>
        <v>118693556000</v>
      </c>
      <c r="M34" s="9">
        <f t="shared" si="15"/>
        <v>195349906000</v>
      </c>
      <c r="N34" s="8">
        <f t="shared" si="16"/>
        <v>0.60759464097208216</v>
      </c>
      <c r="O34" s="8">
        <f t="shared" si="17"/>
        <v>3.3250421233801766</v>
      </c>
    </row>
    <row r="35" spans="1:15" x14ac:dyDescent="0.3">
      <c r="A35" s="2">
        <v>11</v>
      </c>
      <c r="B35" s="11" t="s">
        <v>7</v>
      </c>
      <c r="C35" s="10">
        <v>214681521950</v>
      </c>
      <c r="D35" s="9">
        <v>100870901235</v>
      </c>
      <c r="E35" s="9">
        <f t="shared" si="9"/>
        <v>113810620715</v>
      </c>
      <c r="F35" s="9">
        <f t="shared" si="10"/>
        <v>113810620715</v>
      </c>
      <c r="G35" s="9">
        <v>633083364194</v>
      </c>
      <c r="H35" s="8">
        <f t="shared" si="11"/>
        <v>0.17977193392199806</v>
      </c>
      <c r="I35" s="9">
        <f t="shared" si="12"/>
        <v>113810620715</v>
      </c>
      <c r="J35" s="9">
        <v>73144943291</v>
      </c>
      <c r="K35" s="8">
        <f t="shared" si="13"/>
        <v>1.5559602016808678</v>
      </c>
      <c r="L35" s="9">
        <f t="shared" si="14"/>
        <v>40665677424</v>
      </c>
      <c r="M35" s="9">
        <f t="shared" si="15"/>
        <v>113810620715</v>
      </c>
      <c r="N35" s="8">
        <f t="shared" si="16"/>
        <v>0.35731003985852394</v>
      </c>
      <c r="O35" s="8">
        <f t="shared" si="17"/>
        <v>2.0930421754613899</v>
      </c>
    </row>
    <row r="36" spans="1:15" x14ac:dyDescent="0.3">
      <c r="A36" s="2">
        <v>12</v>
      </c>
      <c r="B36" s="11" t="s">
        <v>5</v>
      </c>
      <c r="C36" s="10">
        <v>173117274944</v>
      </c>
      <c r="D36" s="9">
        <v>76168978136</v>
      </c>
      <c r="E36" s="9">
        <f t="shared" si="9"/>
        <v>96948296808</v>
      </c>
      <c r="F36" s="9">
        <f t="shared" si="10"/>
        <v>96948296808</v>
      </c>
      <c r="G36" s="9">
        <v>1052551191056</v>
      </c>
      <c r="H36" s="8">
        <f t="shared" si="11"/>
        <v>9.2107916110696755E-2</v>
      </c>
      <c r="I36" s="9">
        <f t="shared" si="12"/>
        <v>96948296808</v>
      </c>
      <c r="J36" s="9">
        <v>65056163952</v>
      </c>
      <c r="K36" s="8">
        <f t="shared" si="13"/>
        <v>1.4902246139125384</v>
      </c>
      <c r="L36" s="9">
        <f t="shared" si="14"/>
        <v>31892132856</v>
      </c>
      <c r="M36" s="9">
        <f t="shared" si="15"/>
        <v>96948296808</v>
      </c>
      <c r="N36" s="8">
        <f t="shared" si="16"/>
        <v>0.32896021803415859</v>
      </c>
      <c r="O36" s="8">
        <f t="shared" si="17"/>
        <v>1.9112927480573938</v>
      </c>
    </row>
    <row r="37" spans="1:15" x14ac:dyDescent="0.3">
      <c r="A37" s="2">
        <v>13</v>
      </c>
      <c r="B37" s="11" t="s">
        <v>3</v>
      </c>
      <c r="C37" s="10">
        <v>1322145000000</v>
      </c>
      <c r="D37" s="9">
        <v>449888000000</v>
      </c>
      <c r="E37" s="9">
        <f t="shared" si="9"/>
        <v>872257000000</v>
      </c>
      <c r="F37" s="9">
        <f t="shared" si="10"/>
        <v>872257000000</v>
      </c>
      <c r="G37" s="9">
        <v>1163471000000</v>
      </c>
      <c r="H37" s="8">
        <f t="shared" si="11"/>
        <v>0.7497023991143742</v>
      </c>
      <c r="I37" s="9">
        <f t="shared" si="12"/>
        <v>872257000000</v>
      </c>
      <c r="J37" s="9">
        <v>621813000000</v>
      </c>
      <c r="K37" s="8">
        <f t="shared" si="13"/>
        <v>1.402764175081576</v>
      </c>
      <c r="L37" s="9">
        <f t="shared" si="14"/>
        <v>250444000000</v>
      </c>
      <c r="M37" s="9">
        <f t="shared" si="15"/>
        <v>872257000000</v>
      </c>
      <c r="N37" s="8">
        <f t="shared" si="16"/>
        <v>0.28712180011166433</v>
      </c>
      <c r="O37" s="8">
        <f t="shared" si="17"/>
        <v>2.4395883743076148</v>
      </c>
    </row>
    <row r="38" spans="1:15" x14ac:dyDescent="0.3">
      <c r="A38" s="2">
        <v>14</v>
      </c>
      <c r="B38" s="11" t="s">
        <v>1</v>
      </c>
      <c r="C38" s="10">
        <v>138877000000</v>
      </c>
      <c r="D38" s="9">
        <v>500052000000</v>
      </c>
      <c r="E38" s="9">
        <f t="shared" si="9"/>
        <v>-361175000000</v>
      </c>
      <c r="F38" s="9">
        <f t="shared" si="10"/>
        <v>-361175000000</v>
      </c>
      <c r="G38" s="9">
        <v>754605000000</v>
      </c>
      <c r="H38" s="8">
        <f t="shared" si="11"/>
        <v>-0.47862789141338846</v>
      </c>
      <c r="I38" s="9">
        <f t="shared" si="12"/>
        <v>-361175000000</v>
      </c>
      <c r="J38" s="9">
        <v>30176000000</v>
      </c>
      <c r="K38" s="8">
        <f t="shared" si="13"/>
        <v>-11.968948833510074</v>
      </c>
      <c r="L38" s="9">
        <f t="shared" si="14"/>
        <v>-391351000000</v>
      </c>
      <c r="M38" s="9">
        <f t="shared" si="15"/>
        <v>-361175000000</v>
      </c>
      <c r="N38" s="8">
        <f t="shared" si="16"/>
        <v>1.0835495258531183</v>
      </c>
      <c r="O38" s="8">
        <f t="shared" si="17"/>
        <v>-11.364027199070344</v>
      </c>
    </row>
    <row r="39" spans="1:15" x14ac:dyDescent="0.3">
      <c r="C39" s="23"/>
      <c r="D39" s="23"/>
      <c r="E39" s="23"/>
      <c r="F39" s="23"/>
      <c r="G39" s="23"/>
      <c r="H39" s="22"/>
      <c r="I39" s="23"/>
      <c r="J39" s="23"/>
      <c r="K39" s="22"/>
      <c r="L39" s="23"/>
      <c r="M39" s="23"/>
      <c r="N39" s="22"/>
      <c r="O39" s="22"/>
    </row>
    <row r="40" spans="1:15" s="17" customFormat="1" x14ac:dyDescent="0.3">
      <c r="A40" s="21">
        <v>2016</v>
      </c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s="17" customFormat="1" ht="15.75" customHeight="1" x14ac:dyDescent="0.3">
      <c r="A41" s="62" t="s">
        <v>32</v>
      </c>
      <c r="B41" s="63" t="s">
        <v>31</v>
      </c>
      <c r="C41" s="62" t="s">
        <v>37</v>
      </c>
      <c r="D41" s="62"/>
      <c r="E41" s="62"/>
      <c r="F41" s="63" t="s">
        <v>41</v>
      </c>
      <c r="G41" s="63"/>
      <c r="H41" s="63"/>
      <c r="I41" s="62" t="s">
        <v>39</v>
      </c>
      <c r="J41" s="62"/>
      <c r="K41" s="62"/>
      <c r="L41" s="63" t="s">
        <v>36</v>
      </c>
      <c r="M41" s="63"/>
      <c r="N41" s="63"/>
      <c r="O41" s="18" t="s">
        <v>45</v>
      </c>
    </row>
    <row r="42" spans="1:15" s="12" customFormat="1" ht="60" customHeight="1" x14ac:dyDescent="0.35">
      <c r="A42" s="62"/>
      <c r="B42" s="63"/>
      <c r="C42" s="16" t="s">
        <v>44</v>
      </c>
      <c r="D42" s="16" t="s">
        <v>43</v>
      </c>
      <c r="E42" s="15" t="s">
        <v>37</v>
      </c>
      <c r="F42" s="14" t="s">
        <v>37</v>
      </c>
      <c r="G42" s="14" t="s">
        <v>42</v>
      </c>
      <c r="H42" s="14" t="s">
        <v>41</v>
      </c>
      <c r="I42" s="15" t="s">
        <v>37</v>
      </c>
      <c r="J42" s="15" t="s">
        <v>40</v>
      </c>
      <c r="K42" s="15" t="s">
        <v>39</v>
      </c>
      <c r="L42" s="14" t="s">
        <v>38</v>
      </c>
      <c r="M42" s="14" t="s">
        <v>37</v>
      </c>
      <c r="N42" s="14" t="s">
        <v>36</v>
      </c>
      <c r="O42" s="13" t="s">
        <v>35</v>
      </c>
    </row>
    <row r="43" spans="1:15" x14ac:dyDescent="0.3">
      <c r="A43" s="2">
        <v>1</v>
      </c>
      <c r="B43" s="11" t="s">
        <v>28</v>
      </c>
      <c r="C43" s="10"/>
      <c r="D43" s="9"/>
      <c r="E43" s="9">
        <f t="shared" ref="E43:E56" si="18">C43-D43</f>
        <v>0</v>
      </c>
      <c r="F43" s="9">
        <f t="shared" ref="F43:F56" si="19">E43</f>
        <v>0</v>
      </c>
      <c r="G43" s="9"/>
      <c r="H43" s="8" t="e">
        <f t="shared" ref="H43:H56" si="20">F43/G43</f>
        <v>#DIV/0!</v>
      </c>
      <c r="I43" s="9">
        <f t="shared" ref="I43:I56" si="21">E43</f>
        <v>0</v>
      </c>
      <c r="J43" s="9"/>
      <c r="K43" s="8" t="e">
        <f t="shared" ref="K43:K56" si="22">I43/J43</f>
        <v>#DIV/0!</v>
      </c>
      <c r="L43" s="9">
        <f t="shared" ref="L43:L56" si="23">E43-J43</f>
        <v>0</v>
      </c>
      <c r="M43" s="9">
        <f t="shared" ref="M43:M56" si="24">E43</f>
        <v>0</v>
      </c>
      <c r="N43" s="8" t="e">
        <f t="shared" ref="N43:N56" si="25">L43/M43</f>
        <v>#DIV/0!</v>
      </c>
      <c r="O43" s="8" t="e">
        <f t="shared" ref="O43:O56" si="26">H43+K43+N43</f>
        <v>#DIV/0!</v>
      </c>
    </row>
    <row r="44" spans="1:15" x14ac:dyDescent="0.3">
      <c r="A44" s="2">
        <v>2</v>
      </c>
      <c r="B44" s="11" t="s">
        <v>26</v>
      </c>
      <c r="C44" s="10"/>
      <c r="D44" s="9"/>
      <c r="E44" s="9">
        <f t="shared" si="18"/>
        <v>0</v>
      </c>
      <c r="F44" s="9">
        <f t="shared" si="19"/>
        <v>0</v>
      </c>
      <c r="G44" s="9"/>
      <c r="H44" s="8" t="e">
        <f t="shared" si="20"/>
        <v>#DIV/0!</v>
      </c>
      <c r="I44" s="9">
        <f t="shared" si="21"/>
        <v>0</v>
      </c>
      <c r="J44" s="9"/>
      <c r="K44" s="8" t="e">
        <f t="shared" si="22"/>
        <v>#DIV/0!</v>
      </c>
      <c r="L44" s="9">
        <f t="shared" si="23"/>
        <v>0</v>
      </c>
      <c r="M44" s="9">
        <f t="shared" si="24"/>
        <v>0</v>
      </c>
      <c r="N44" s="8" t="e">
        <f t="shared" si="25"/>
        <v>#DIV/0!</v>
      </c>
      <c r="O44" s="8" t="e">
        <f t="shared" si="26"/>
        <v>#DIV/0!</v>
      </c>
    </row>
    <row r="45" spans="1:15" x14ac:dyDescent="0.3">
      <c r="A45" s="2">
        <v>3</v>
      </c>
      <c r="B45" s="11" t="s">
        <v>23</v>
      </c>
      <c r="C45" s="10">
        <v>1900155367000</v>
      </c>
      <c r="D45" s="9">
        <v>902884419000</v>
      </c>
      <c r="E45" s="9">
        <f t="shared" si="18"/>
        <v>997270948000</v>
      </c>
      <c r="F45" s="9">
        <f t="shared" si="19"/>
        <v>997270948000</v>
      </c>
      <c r="G45" s="9">
        <v>3618746556000</v>
      </c>
      <c r="H45" s="8">
        <f t="shared" si="20"/>
        <v>0.27558463478092771</v>
      </c>
      <c r="I45" s="9">
        <f t="shared" si="21"/>
        <v>997270948000</v>
      </c>
      <c r="J45" s="9">
        <v>880811834000</v>
      </c>
      <c r="K45" s="8">
        <f t="shared" si="22"/>
        <v>1.1322179261274548</v>
      </c>
      <c r="L45" s="9">
        <f t="shared" si="23"/>
        <v>116459114000</v>
      </c>
      <c r="M45" s="9">
        <f t="shared" si="24"/>
        <v>997270948000</v>
      </c>
      <c r="N45" s="8">
        <f t="shared" si="25"/>
        <v>0.11677780670694922</v>
      </c>
      <c r="O45" s="8">
        <f t="shared" si="26"/>
        <v>1.5245803676153316</v>
      </c>
    </row>
    <row r="46" spans="1:15" x14ac:dyDescent="0.3">
      <c r="A46" s="2">
        <v>4</v>
      </c>
      <c r="B46" s="11" t="s">
        <v>21</v>
      </c>
      <c r="C46" s="10">
        <v>49940561427</v>
      </c>
      <c r="D46" s="9">
        <v>50662916118</v>
      </c>
      <c r="E46" s="9">
        <f t="shared" si="18"/>
        <v>-722354691</v>
      </c>
      <c r="F46" s="9">
        <f t="shared" si="19"/>
        <v>-722354691</v>
      </c>
      <c r="G46" s="9">
        <v>194329531375</v>
      </c>
      <c r="H46" s="8">
        <f t="shared" si="20"/>
        <v>-3.7171637572987483E-3</v>
      </c>
      <c r="I46" s="9">
        <f t="shared" si="21"/>
        <v>-722354691</v>
      </c>
      <c r="J46" s="9">
        <v>27161821136</v>
      </c>
      <c r="K46" s="8">
        <f t="shared" si="22"/>
        <v>-2.6594486701872817E-2</v>
      </c>
      <c r="L46" s="9">
        <f t="shared" si="23"/>
        <v>-27884175827</v>
      </c>
      <c r="M46" s="9">
        <f t="shared" si="24"/>
        <v>-722354691</v>
      </c>
      <c r="N46" s="8">
        <f t="shared" si="25"/>
        <v>38.601778564486402</v>
      </c>
      <c r="O46" s="8">
        <f t="shared" si="26"/>
        <v>38.571466914027233</v>
      </c>
    </row>
    <row r="47" spans="1:15" x14ac:dyDescent="0.3">
      <c r="A47" s="2">
        <v>5</v>
      </c>
      <c r="B47" s="11" t="s">
        <v>19</v>
      </c>
      <c r="C47" s="10">
        <v>1736166000000</v>
      </c>
      <c r="D47" s="9">
        <v>959320000000</v>
      </c>
      <c r="E47" s="9">
        <f t="shared" si="18"/>
        <v>776846000000</v>
      </c>
      <c r="F47" s="9">
        <f t="shared" si="19"/>
        <v>776846000000</v>
      </c>
      <c r="G47" s="9">
        <v>2510014000000</v>
      </c>
      <c r="H47" s="8">
        <f t="shared" si="20"/>
        <v>0.30949867211896032</v>
      </c>
      <c r="I47" s="9">
        <f t="shared" si="21"/>
        <v>776846000000</v>
      </c>
      <c r="J47" s="9">
        <v>538227000000</v>
      </c>
      <c r="K47" s="8">
        <f t="shared" si="22"/>
        <v>1.4433426788325372</v>
      </c>
      <c r="L47" s="9">
        <f t="shared" si="23"/>
        <v>238619000000</v>
      </c>
      <c r="M47" s="9">
        <f t="shared" si="24"/>
        <v>776846000000</v>
      </c>
      <c r="N47" s="8">
        <f t="shared" si="25"/>
        <v>0.30716383942248526</v>
      </c>
      <c r="O47" s="8">
        <f t="shared" si="26"/>
        <v>2.0600051903739827</v>
      </c>
    </row>
    <row r="48" spans="1:15" x14ac:dyDescent="0.3">
      <c r="A48" s="2">
        <v>6</v>
      </c>
      <c r="B48" s="11" t="s">
        <v>17</v>
      </c>
      <c r="C48" s="10">
        <v>1632346454000</v>
      </c>
      <c r="D48" s="9">
        <v>161010414531</v>
      </c>
      <c r="E48" s="9">
        <f t="shared" si="18"/>
        <v>1471336039469</v>
      </c>
      <c r="F48" s="9">
        <f t="shared" si="19"/>
        <v>1471336039469</v>
      </c>
      <c r="G48" s="9">
        <v>876401193000</v>
      </c>
      <c r="H48" s="8">
        <f t="shared" si="20"/>
        <v>1.6788384717191958</v>
      </c>
      <c r="I48" s="9">
        <f t="shared" si="21"/>
        <v>1471336039469</v>
      </c>
      <c r="J48" s="9">
        <v>161005131000</v>
      </c>
      <c r="K48" s="8">
        <f t="shared" si="22"/>
        <v>9.1384419262327725</v>
      </c>
      <c r="L48" s="9">
        <f t="shared" si="23"/>
        <v>1310330908469</v>
      </c>
      <c r="M48" s="9">
        <f t="shared" si="24"/>
        <v>1471336039469</v>
      </c>
      <c r="N48" s="8">
        <f t="shared" si="25"/>
        <v>0.89057215572718096</v>
      </c>
      <c r="O48" s="8">
        <f t="shared" si="26"/>
        <v>11.70785255367915</v>
      </c>
    </row>
    <row r="49" spans="1:15" x14ac:dyDescent="0.3">
      <c r="A49" s="2">
        <v>7</v>
      </c>
      <c r="B49" s="11" t="s">
        <v>15</v>
      </c>
      <c r="C49" s="10">
        <v>2024884000000</v>
      </c>
      <c r="D49" s="9">
        <v>900777000000</v>
      </c>
      <c r="E49" s="9">
        <f t="shared" si="18"/>
        <v>1124107000000</v>
      </c>
      <c r="F49" s="9">
        <f t="shared" si="19"/>
        <v>1124107000000</v>
      </c>
      <c r="G49" s="9">
        <v>2486566000000</v>
      </c>
      <c r="H49" s="8">
        <f t="shared" si="20"/>
        <v>0.45207205439147807</v>
      </c>
      <c r="I49" s="9">
        <f t="shared" si="21"/>
        <v>1124107000000</v>
      </c>
      <c r="J49" s="9">
        <v>750910000000</v>
      </c>
      <c r="K49" s="8">
        <f t="shared" si="22"/>
        <v>1.4969929818486902</v>
      </c>
      <c r="L49" s="9">
        <f t="shared" si="23"/>
        <v>373197000000</v>
      </c>
      <c r="M49" s="9">
        <f t="shared" si="24"/>
        <v>1124107000000</v>
      </c>
      <c r="N49" s="8">
        <f t="shared" si="25"/>
        <v>0.33199419628202653</v>
      </c>
      <c r="O49" s="8">
        <f t="shared" si="26"/>
        <v>2.2810592325221948</v>
      </c>
    </row>
    <row r="50" spans="1:15" x14ac:dyDescent="0.3">
      <c r="A50" s="2">
        <v>8</v>
      </c>
      <c r="B50" s="11" t="s">
        <v>13</v>
      </c>
      <c r="C50" s="10">
        <v>4995239558560</v>
      </c>
      <c r="D50" s="9">
        <v>3064214205383</v>
      </c>
      <c r="E50" s="9">
        <f t="shared" si="18"/>
        <v>1931025353177</v>
      </c>
      <c r="F50" s="9">
        <f t="shared" si="19"/>
        <v>1931025353177</v>
      </c>
      <c r="G50" s="9">
        <v>6392436931362</v>
      </c>
      <c r="H50" s="8">
        <f t="shared" si="20"/>
        <v>0.30207968790480777</v>
      </c>
      <c r="I50" s="9">
        <f t="shared" si="21"/>
        <v>1931025353177</v>
      </c>
      <c r="J50" s="9">
        <v>1485174807624</v>
      </c>
      <c r="K50" s="8">
        <f t="shared" si="22"/>
        <v>1.3002007193121441</v>
      </c>
      <c r="L50" s="9">
        <f t="shared" si="23"/>
        <v>445850545553</v>
      </c>
      <c r="M50" s="9">
        <f t="shared" si="24"/>
        <v>1931025353177</v>
      </c>
      <c r="N50" s="8">
        <f t="shared" si="25"/>
        <v>0.23088798125797202</v>
      </c>
      <c r="O50" s="8">
        <f t="shared" si="26"/>
        <v>1.8331683884749239</v>
      </c>
    </row>
    <row r="51" spans="1:15" x14ac:dyDescent="0.3">
      <c r="A51" s="2">
        <v>9</v>
      </c>
      <c r="B51" s="11" t="s">
        <v>11</v>
      </c>
      <c r="C51" s="10">
        <v>932996218000</v>
      </c>
      <c r="D51" s="9">
        <v>621076245000</v>
      </c>
      <c r="E51" s="9">
        <f t="shared" si="18"/>
        <v>311919973000</v>
      </c>
      <c r="F51" s="9">
        <f t="shared" si="19"/>
        <v>311919973000</v>
      </c>
      <c r="G51" s="9">
        <v>1061800638000</v>
      </c>
      <c r="H51" s="8">
        <f t="shared" si="20"/>
        <v>0.29376510225830171</v>
      </c>
      <c r="I51" s="9">
        <f t="shared" si="21"/>
        <v>311919973000</v>
      </c>
      <c r="J51" s="9">
        <v>160896637000</v>
      </c>
      <c r="K51" s="8">
        <f t="shared" si="22"/>
        <v>1.9386357528405023</v>
      </c>
      <c r="L51" s="9">
        <f t="shared" si="23"/>
        <v>151023336000</v>
      </c>
      <c r="M51" s="9">
        <f t="shared" si="24"/>
        <v>311919973000</v>
      </c>
      <c r="N51" s="8">
        <f t="shared" si="25"/>
        <v>0.48417334275673329</v>
      </c>
      <c r="O51" s="8">
        <f t="shared" si="26"/>
        <v>2.7165741978555373</v>
      </c>
    </row>
    <row r="52" spans="1:15" x14ac:dyDescent="0.3">
      <c r="A52" s="2">
        <v>10</v>
      </c>
      <c r="B52" s="11" t="s">
        <v>9</v>
      </c>
      <c r="C52" s="10">
        <v>319771761000</v>
      </c>
      <c r="D52" s="9">
        <v>140431061000</v>
      </c>
      <c r="E52" s="9">
        <f t="shared" si="18"/>
        <v>179340700000</v>
      </c>
      <c r="F52" s="9">
        <f t="shared" si="19"/>
        <v>179340700000</v>
      </c>
      <c r="G52" s="9">
        <v>1187940719000</v>
      </c>
      <c r="H52" s="8">
        <f t="shared" si="20"/>
        <v>0.15096771844892035</v>
      </c>
      <c r="I52" s="9">
        <f t="shared" si="21"/>
        <v>179340700000</v>
      </c>
      <c r="J52" s="9">
        <v>92253397000</v>
      </c>
      <c r="K52" s="8">
        <f t="shared" si="22"/>
        <v>1.9440010431268997</v>
      </c>
      <c r="L52" s="9">
        <f t="shared" si="23"/>
        <v>87087303000</v>
      </c>
      <c r="M52" s="9">
        <f t="shared" si="24"/>
        <v>179340700000</v>
      </c>
      <c r="N52" s="8">
        <f t="shared" si="25"/>
        <v>0.48559698384137007</v>
      </c>
      <c r="O52" s="8">
        <f t="shared" si="26"/>
        <v>2.5805657454171902</v>
      </c>
    </row>
    <row r="53" spans="1:15" x14ac:dyDescent="0.3">
      <c r="A53" s="2">
        <v>11</v>
      </c>
      <c r="B53" s="11" t="s">
        <v>7</v>
      </c>
      <c r="C53" s="10">
        <v>298055125840</v>
      </c>
      <c r="D53" s="9">
        <v>158927487371</v>
      </c>
      <c r="E53" s="9">
        <f t="shared" si="18"/>
        <v>139127638469</v>
      </c>
      <c r="F53" s="9">
        <f t="shared" si="19"/>
        <v>139127638469</v>
      </c>
      <c r="G53" s="9">
        <v>798568161270</v>
      </c>
      <c r="H53" s="8">
        <f t="shared" si="20"/>
        <v>0.17422136921629691</v>
      </c>
      <c r="I53" s="9">
        <f t="shared" si="21"/>
        <v>139127638469</v>
      </c>
      <c r="J53" s="9">
        <v>91293862388</v>
      </c>
      <c r="K53" s="8">
        <f t="shared" si="22"/>
        <v>1.5239539091653926</v>
      </c>
      <c r="L53" s="9">
        <f t="shared" si="23"/>
        <v>47833776081</v>
      </c>
      <c r="M53" s="9">
        <f t="shared" si="24"/>
        <v>139127638469</v>
      </c>
      <c r="N53" s="8">
        <f t="shared" si="25"/>
        <v>0.34381217569259742</v>
      </c>
      <c r="O53" s="8">
        <f t="shared" si="26"/>
        <v>2.0419874540742868</v>
      </c>
    </row>
    <row r="54" spans="1:15" x14ac:dyDescent="0.3">
      <c r="A54" s="2">
        <v>12</v>
      </c>
      <c r="B54" s="11" t="s">
        <v>5</v>
      </c>
      <c r="C54" s="10">
        <v>218801366306</v>
      </c>
      <c r="D54" s="9">
        <v>88857586940</v>
      </c>
      <c r="E54" s="9">
        <f t="shared" si="18"/>
        <v>129943779366</v>
      </c>
      <c r="F54" s="9">
        <f t="shared" si="19"/>
        <v>129943779366</v>
      </c>
      <c r="G54" s="9">
        <v>1099066354652</v>
      </c>
      <c r="H54" s="8">
        <f t="shared" si="20"/>
        <v>0.11823105931319716</v>
      </c>
      <c r="I54" s="9">
        <f t="shared" si="21"/>
        <v>129943779366</v>
      </c>
      <c r="J54" s="9">
        <v>80702641655</v>
      </c>
      <c r="K54" s="8">
        <f t="shared" si="22"/>
        <v>1.610155215507115</v>
      </c>
      <c r="L54" s="9">
        <f t="shared" si="23"/>
        <v>49241137711</v>
      </c>
      <c r="M54" s="9">
        <f t="shared" si="24"/>
        <v>129943779366</v>
      </c>
      <c r="N54" s="8">
        <f t="shared" si="25"/>
        <v>0.3789418620210151</v>
      </c>
      <c r="O54" s="8">
        <f t="shared" si="26"/>
        <v>2.1073281368413275</v>
      </c>
    </row>
    <row r="55" spans="1:15" x14ac:dyDescent="0.3">
      <c r="A55" s="2">
        <v>13</v>
      </c>
      <c r="B55" s="11" t="s">
        <v>3</v>
      </c>
      <c r="C55" s="10">
        <v>1297661000000</v>
      </c>
      <c r="D55" s="9">
        <v>1127760000000</v>
      </c>
      <c r="E55" s="9">
        <f t="shared" si="18"/>
        <v>169901000000</v>
      </c>
      <c r="F55" s="9">
        <f t="shared" si="19"/>
        <v>169901000000</v>
      </c>
      <c r="G55" s="9">
        <v>1592716000000</v>
      </c>
      <c r="H55" s="8">
        <f t="shared" si="20"/>
        <v>0.10667375728001728</v>
      </c>
      <c r="I55" s="9">
        <f t="shared" si="21"/>
        <v>169901000000</v>
      </c>
      <c r="J55" s="9">
        <v>771058000000</v>
      </c>
      <c r="K55" s="8">
        <f t="shared" si="22"/>
        <v>0.22034788563246863</v>
      </c>
      <c r="L55" s="9">
        <f t="shared" si="23"/>
        <v>-601157000000</v>
      </c>
      <c r="M55" s="9">
        <f t="shared" si="24"/>
        <v>169901000000</v>
      </c>
      <c r="N55" s="8">
        <f t="shared" si="25"/>
        <v>-3.5382781737600131</v>
      </c>
      <c r="O55" s="8">
        <f t="shared" si="26"/>
        <v>-3.2112565308475274</v>
      </c>
    </row>
    <row r="56" spans="1:15" x14ac:dyDescent="0.3">
      <c r="A56" s="2">
        <v>14</v>
      </c>
      <c r="B56" s="11" t="s">
        <v>1</v>
      </c>
      <c r="C56" s="10">
        <v>82894000000</v>
      </c>
      <c r="D56" s="9">
        <v>192264000000</v>
      </c>
      <c r="E56" s="9">
        <f t="shared" si="18"/>
        <v>-109370000000</v>
      </c>
      <c r="F56" s="9">
        <f t="shared" si="19"/>
        <v>-109370000000</v>
      </c>
      <c r="G56" s="9">
        <v>592111000000</v>
      </c>
      <c r="H56" s="8">
        <f t="shared" si="20"/>
        <v>-0.1847119881238484</v>
      </c>
      <c r="I56" s="9">
        <f t="shared" si="21"/>
        <v>-109370000000</v>
      </c>
      <c r="J56" s="9">
        <v>35177000000</v>
      </c>
      <c r="K56" s="8">
        <f t="shared" si="22"/>
        <v>-3.109133809022941</v>
      </c>
      <c r="L56" s="9">
        <f t="shared" si="23"/>
        <v>-144547000000</v>
      </c>
      <c r="M56" s="9">
        <f t="shared" si="24"/>
        <v>-109370000000</v>
      </c>
      <c r="N56" s="8">
        <f t="shared" si="25"/>
        <v>1.3216329889366372</v>
      </c>
      <c r="O56" s="8">
        <f t="shared" si="26"/>
        <v>-1.9722128082101524</v>
      </c>
    </row>
    <row r="57" spans="1:15" x14ac:dyDescent="0.3">
      <c r="C57" s="23"/>
      <c r="D57" s="23"/>
      <c r="E57" s="23"/>
      <c r="F57" s="23"/>
      <c r="G57" s="23"/>
      <c r="H57" s="22"/>
      <c r="I57" s="23"/>
      <c r="J57" s="23"/>
      <c r="K57" s="22"/>
      <c r="L57" s="23"/>
      <c r="M57" s="23"/>
      <c r="N57" s="22"/>
      <c r="O57" s="22"/>
    </row>
    <row r="58" spans="1:15" s="17" customFormat="1" x14ac:dyDescent="0.3">
      <c r="A58" s="21">
        <v>2017</v>
      </c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59" spans="1:15" s="17" customFormat="1" ht="15.75" customHeight="1" x14ac:dyDescent="0.3">
      <c r="A59" s="62" t="s">
        <v>32</v>
      </c>
      <c r="B59" s="63" t="s">
        <v>31</v>
      </c>
      <c r="C59" s="62" t="s">
        <v>37</v>
      </c>
      <c r="D59" s="62"/>
      <c r="E59" s="62"/>
      <c r="F59" s="63" t="s">
        <v>41</v>
      </c>
      <c r="G59" s="63"/>
      <c r="H59" s="63"/>
      <c r="I59" s="62" t="s">
        <v>39</v>
      </c>
      <c r="J59" s="62"/>
      <c r="K59" s="62"/>
      <c r="L59" s="63" t="s">
        <v>36</v>
      </c>
      <c r="M59" s="63"/>
      <c r="N59" s="63"/>
      <c r="O59" s="18" t="s">
        <v>45</v>
      </c>
    </row>
    <row r="60" spans="1:15" s="12" customFormat="1" ht="60" customHeight="1" x14ac:dyDescent="0.35">
      <c r="A60" s="62"/>
      <c r="B60" s="63"/>
      <c r="C60" s="16" t="s">
        <v>44</v>
      </c>
      <c r="D60" s="16" t="s">
        <v>43</v>
      </c>
      <c r="E60" s="15" t="s">
        <v>37</v>
      </c>
      <c r="F60" s="14" t="s">
        <v>37</v>
      </c>
      <c r="G60" s="14" t="s">
        <v>42</v>
      </c>
      <c r="H60" s="14" t="s">
        <v>41</v>
      </c>
      <c r="I60" s="15" t="s">
        <v>37</v>
      </c>
      <c r="J60" s="15" t="s">
        <v>40</v>
      </c>
      <c r="K60" s="15" t="s">
        <v>39</v>
      </c>
      <c r="L60" s="14" t="s">
        <v>38</v>
      </c>
      <c r="M60" s="14" t="s">
        <v>37</v>
      </c>
      <c r="N60" s="14" t="s">
        <v>36</v>
      </c>
      <c r="O60" s="13" t="s">
        <v>35</v>
      </c>
    </row>
    <row r="61" spans="1:15" x14ac:dyDescent="0.3">
      <c r="A61" s="2">
        <v>1</v>
      </c>
      <c r="B61" s="11" t="s">
        <v>28</v>
      </c>
      <c r="C61" s="10"/>
      <c r="D61" s="9"/>
      <c r="E61" s="9">
        <f t="shared" ref="E61:E74" si="27">C61-D61</f>
        <v>0</v>
      </c>
      <c r="F61" s="9">
        <f t="shared" ref="F61:F74" si="28">E61</f>
        <v>0</v>
      </c>
      <c r="G61" s="9"/>
      <c r="H61" s="8" t="e">
        <f t="shared" ref="H61:H74" si="29">F61/G61</f>
        <v>#DIV/0!</v>
      </c>
      <c r="I61" s="9">
        <f t="shared" ref="I61:I74" si="30">E61</f>
        <v>0</v>
      </c>
      <c r="J61" s="9"/>
      <c r="K61" s="8" t="e">
        <f t="shared" ref="K61:K74" si="31">I61/J61</f>
        <v>#DIV/0!</v>
      </c>
      <c r="L61" s="9">
        <f t="shared" ref="L61:L74" si="32">E61-J61</f>
        <v>0</v>
      </c>
      <c r="M61" s="9">
        <f t="shared" ref="M61:M74" si="33">E61</f>
        <v>0</v>
      </c>
      <c r="N61" s="8" t="e">
        <f t="shared" ref="N61:N74" si="34">L61/M61</f>
        <v>#DIV/0!</v>
      </c>
      <c r="O61" s="8" t="e">
        <f t="shared" ref="O61:O74" si="35">H61+K61+N61</f>
        <v>#DIV/0!</v>
      </c>
    </row>
    <row r="62" spans="1:15" x14ac:dyDescent="0.3">
      <c r="A62" s="2">
        <v>2</v>
      </c>
      <c r="B62" s="11" t="s">
        <v>26</v>
      </c>
      <c r="C62" s="10"/>
      <c r="D62" s="9"/>
      <c r="E62" s="9">
        <f t="shared" si="27"/>
        <v>0</v>
      </c>
      <c r="F62" s="9">
        <f t="shared" si="28"/>
        <v>0</v>
      </c>
      <c r="G62" s="9"/>
      <c r="H62" s="8" t="e">
        <f t="shared" si="29"/>
        <v>#DIV/0!</v>
      </c>
      <c r="I62" s="9">
        <f t="shared" si="30"/>
        <v>0</v>
      </c>
      <c r="J62" s="9"/>
      <c r="K62" s="8" t="e">
        <f t="shared" si="31"/>
        <v>#DIV/0!</v>
      </c>
      <c r="L62" s="9">
        <f t="shared" si="32"/>
        <v>0</v>
      </c>
      <c r="M62" s="9">
        <f t="shared" si="33"/>
        <v>0</v>
      </c>
      <c r="N62" s="8" t="e">
        <f t="shared" si="34"/>
        <v>#DIV/0!</v>
      </c>
      <c r="O62" s="8" t="e">
        <f t="shared" si="35"/>
        <v>#DIV/0!</v>
      </c>
    </row>
    <row r="63" spans="1:15" x14ac:dyDescent="0.3">
      <c r="A63" s="2">
        <v>3</v>
      </c>
      <c r="B63" s="11" t="s">
        <v>23</v>
      </c>
      <c r="C63" s="10">
        <v>1724758422000</v>
      </c>
      <c r="D63" s="9">
        <v>861997444000</v>
      </c>
      <c r="E63" s="9">
        <f t="shared" si="27"/>
        <v>862760978000</v>
      </c>
      <c r="F63" s="9">
        <f t="shared" si="28"/>
        <v>862760978000</v>
      </c>
      <c r="G63" s="9">
        <v>5545366904000</v>
      </c>
      <c r="H63" s="8">
        <f t="shared" si="29"/>
        <v>0.15558230734519493</v>
      </c>
      <c r="I63" s="9">
        <f t="shared" si="30"/>
        <v>862760978000</v>
      </c>
      <c r="J63" s="9">
        <v>802492698000</v>
      </c>
      <c r="K63" s="8">
        <f t="shared" si="31"/>
        <v>1.0751013437881773</v>
      </c>
      <c r="L63" s="9">
        <f t="shared" si="32"/>
        <v>60268280000</v>
      </c>
      <c r="M63" s="9">
        <f t="shared" si="33"/>
        <v>862760978000</v>
      </c>
      <c r="N63" s="8">
        <f t="shared" si="34"/>
        <v>6.9855129678801961E-2</v>
      </c>
      <c r="O63" s="8">
        <f t="shared" si="35"/>
        <v>1.3005387808121742</v>
      </c>
    </row>
    <row r="64" spans="1:15" x14ac:dyDescent="0.3">
      <c r="A64" s="2">
        <v>4</v>
      </c>
      <c r="B64" s="11" t="s">
        <v>21</v>
      </c>
      <c r="C64" s="10">
        <v>56164606085</v>
      </c>
      <c r="D64" s="9">
        <v>20162540070</v>
      </c>
      <c r="E64" s="9">
        <f t="shared" si="27"/>
        <v>36002066015</v>
      </c>
      <c r="F64" s="9">
        <f t="shared" si="28"/>
        <v>36002066015</v>
      </c>
      <c r="G64" s="9">
        <v>299392899001</v>
      </c>
      <c r="H64" s="8">
        <f t="shared" si="29"/>
        <v>0.12025023350630554</v>
      </c>
      <c r="I64" s="9">
        <f t="shared" si="30"/>
        <v>36002066015</v>
      </c>
      <c r="J64" s="9">
        <v>29903114028</v>
      </c>
      <c r="K64" s="8">
        <f t="shared" si="31"/>
        <v>1.2039570855827657</v>
      </c>
      <c r="L64" s="9">
        <f t="shared" si="32"/>
        <v>6098951987</v>
      </c>
      <c r="M64" s="9">
        <f t="shared" si="33"/>
        <v>36002066015</v>
      </c>
      <c r="N64" s="8">
        <f t="shared" si="34"/>
        <v>0.16940561090185535</v>
      </c>
      <c r="O64" s="8">
        <f t="shared" si="35"/>
        <v>1.4936129299909267</v>
      </c>
    </row>
    <row r="65" spans="1:15" x14ac:dyDescent="0.3">
      <c r="A65" s="2">
        <v>5</v>
      </c>
      <c r="B65" s="11" t="s">
        <v>19</v>
      </c>
      <c r="C65" s="10">
        <v>1787327000000</v>
      </c>
      <c r="D65" s="9">
        <v>1114303000000</v>
      </c>
      <c r="E65" s="9">
        <f t="shared" si="27"/>
        <v>673024000000</v>
      </c>
      <c r="F65" s="9">
        <f t="shared" si="28"/>
        <v>673024000000</v>
      </c>
      <c r="G65" s="9">
        <v>2602841000000</v>
      </c>
      <c r="H65" s="8">
        <f t="shared" si="29"/>
        <v>0.25857284405770464</v>
      </c>
      <c r="I65" s="9">
        <f t="shared" si="30"/>
        <v>673024000000</v>
      </c>
      <c r="J65" s="9">
        <v>522067000000</v>
      </c>
      <c r="K65" s="8">
        <f t="shared" si="31"/>
        <v>1.2891525417235719</v>
      </c>
      <c r="L65" s="9">
        <f t="shared" si="32"/>
        <v>150957000000</v>
      </c>
      <c r="M65" s="9">
        <f t="shared" si="33"/>
        <v>673024000000</v>
      </c>
      <c r="N65" s="8">
        <f t="shared" si="34"/>
        <v>0.2242966075503994</v>
      </c>
      <c r="O65" s="8">
        <f t="shared" si="35"/>
        <v>1.7720219933316759</v>
      </c>
    </row>
    <row r="66" spans="1:15" x14ac:dyDescent="0.3">
      <c r="A66" s="2">
        <v>6</v>
      </c>
      <c r="B66" s="11" t="s">
        <v>17</v>
      </c>
      <c r="C66" s="10">
        <v>477472463000</v>
      </c>
      <c r="D66" s="9">
        <v>712152615000</v>
      </c>
      <c r="E66" s="9">
        <f t="shared" si="27"/>
        <v>-234680152000</v>
      </c>
      <c r="F66" s="9">
        <f t="shared" si="28"/>
        <v>-234680152000</v>
      </c>
      <c r="G66" s="9">
        <v>827951009000</v>
      </c>
      <c r="H66" s="8">
        <f t="shared" si="29"/>
        <v>-0.28344690621664548</v>
      </c>
      <c r="I66" s="9">
        <f t="shared" si="30"/>
        <v>-234680152000</v>
      </c>
      <c r="J66" s="9">
        <v>188209274000</v>
      </c>
      <c r="K66" s="8">
        <f t="shared" si="31"/>
        <v>-1.2469106702999131</v>
      </c>
      <c r="L66" s="9">
        <f t="shared" si="32"/>
        <v>-422889426000</v>
      </c>
      <c r="M66" s="9">
        <f t="shared" si="33"/>
        <v>-234680152000</v>
      </c>
      <c r="N66" s="8">
        <f t="shared" si="34"/>
        <v>1.8019820696212947</v>
      </c>
      <c r="O66" s="8">
        <f t="shared" si="35"/>
        <v>0.27162449310473624</v>
      </c>
    </row>
    <row r="67" spans="1:15" x14ac:dyDescent="0.3">
      <c r="A67" s="2">
        <v>7</v>
      </c>
      <c r="B67" s="11" t="s">
        <v>15</v>
      </c>
      <c r="C67" s="10">
        <v>2339110000000</v>
      </c>
      <c r="D67" s="9">
        <v>1222673000000</v>
      </c>
      <c r="E67" s="9">
        <f t="shared" si="27"/>
        <v>1116437000000</v>
      </c>
      <c r="F67" s="9">
        <f t="shared" si="28"/>
        <v>1116437000000</v>
      </c>
      <c r="G67" s="9">
        <v>3807298000000</v>
      </c>
      <c r="H67" s="8">
        <f t="shared" si="29"/>
        <v>0.2932360429890174</v>
      </c>
      <c r="I67" s="9">
        <f t="shared" si="30"/>
        <v>1116437000000</v>
      </c>
      <c r="J67" s="9">
        <v>707690000000</v>
      </c>
      <c r="K67" s="8">
        <f t="shared" si="31"/>
        <v>1.5775791660190197</v>
      </c>
      <c r="L67" s="9">
        <f t="shared" si="32"/>
        <v>408747000000</v>
      </c>
      <c r="M67" s="9">
        <f t="shared" si="33"/>
        <v>1116437000000</v>
      </c>
      <c r="N67" s="8">
        <f t="shared" si="34"/>
        <v>0.36611738951682898</v>
      </c>
      <c r="O67" s="8">
        <f t="shared" si="35"/>
        <v>2.236932598524866</v>
      </c>
    </row>
    <row r="68" spans="1:15" x14ac:dyDescent="0.3">
      <c r="A68" s="2">
        <v>8</v>
      </c>
      <c r="B68" s="11" t="s">
        <v>13</v>
      </c>
      <c r="C68" s="10">
        <v>5733997000000</v>
      </c>
      <c r="D68" s="9">
        <v>3635187000000</v>
      </c>
      <c r="E68" s="9">
        <f t="shared" si="27"/>
        <v>2098810000000</v>
      </c>
      <c r="F68" s="9">
        <f t="shared" si="28"/>
        <v>2098810000000</v>
      </c>
      <c r="G68" s="9">
        <v>7314241000000</v>
      </c>
      <c r="H68" s="8">
        <f t="shared" si="29"/>
        <v>0.28694843388398056</v>
      </c>
      <c r="I68" s="9">
        <f t="shared" si="30"/>
        <v>2098810000000</v>
      </c>
      <c r="J68" s="9">
        <v>1599262000000</v>
      </c>
      <c r="K68" s="8">
        <f t="shared" si="31"/>
        <v>1.3123615767772885</v>
      </c>
      <c r="L68" s="9">
        <f t="shared" si="32"/>
        <v>499548000000</v>
      </c>
      <c r="M68" s="9">
        <f t="shared" si="33"/>
        <v>2098810000000</v>
      </c>
      <c r="N68" s="8">
        <f t="shared" si="34"/>
        <v>0.23801487509588767</v>
      </c>
      <c r="O68" s="8">
        <f t="shared" si="35"/>
        <v>1.8373248857571567</v>
      </c>
    </row>
    <row r="69" spans="1:15" x14ac:dyDescent="0.3">
      <c r="A69" s="2">
        <v>9</v>
      </c>
      <c r="B69" s="11" t="s">
        <v>11</v>
      </c>
      <c r="C69" s="10">
        <v>576118432000</v>
      </c>
      <c r="D69" s="9">
        <v>332340081000</v>
      </c>
      <c r="E69" s="9">
        <f t="shared" si="27"/>
        <v>243778351000</v>
      </c>
      <c r="F69" s="9">
        <f t="shared" si="28"/>
        <v>243778351000</v>
      </c>
      <c r="G69" s="9">
        <v>1203015875000</v>
      </c>
      <c r="H69" s="8">
        <f t="shared" si="29"/>
        <v>0.20263934671685027</v>
      </c>
      <c r="I69" s="9">
        <f t="shared" si="30"/>
        <v>243778351000</v>
      </c>
      <c r="J69" s="9">
        <v>144873542000</v>
      </c>
      <c r="K69" s="8">
        <f t="shared" si="31"/>
        <v>1.6826975280275815</v>
      </c>
      <c r="L69" s="9">
        <f t="shared" si="32"/>
        <v>98904809000</v>
      </c>
      <c r="M69" s="9">
        <f t="shared" si="33"/>
        <v>243778351000</v>
      </c>
      <c r="N69" s="8">
        <f t="shared" si="34"/>
        <v>0.40571612940313967</v>
      </c>
      <c r="O69" s="8">
        <f t="shared" si="35"/>
        <v>2.2910530041475714</v>
      </c>
    </row>
    <row r="70" spans="1:15" x14ac:dyDescent="0.3">
      <c r="A70" s="2">
        <v>10</v>
      </c>
      <c r="B70" s="11" t="s">
        <v>9</v>
      </c>
      <c r="C70" s="10">
        <v>334142931000</v>
      </c>
      <c r="D70" s="9">
        <v>177252450000</v>
      </c>
      <c r="E70" s="9">
        <f t="shared" si="27"/>
        <v>156890481000</v>
      </c>
      <c r="F70" s="9">
        <f t="shared" si="28"/>
        <v>156890481000</v>
      </c>
      <c r="G70" s="9">
        <v>274196365000</v>
      </c>
      <c r="H70" s="8">
        <f t="shared" si="29"/>
        <v>0.57218293539376419</v>
      </c>
      <c r="I70" s="9">
        <f t="shared" si="30"/>
        <v>156890481000</v>
      </c>
      <c r="J70" s="9">
        <v>131487855000</v>
      </c>
      <c r="K70" s="8">
        <f t="shared" si="31"/>
        <v>1.1931937059890436</v>
      </c>
      <c r="L70" s="9">
        <f t="shared" si="32"/>
        <v>25402626000</v>
      </c>
      <c r="M70" s="9">
        <f t="shared" si="33"/>
        <v>156890481000</v>
      </c>
      <c r="N70" s="8">
        <f t="shared" si="34"/>
        <v>0.16191311186049587</v>
      </c>
      <c r="O70" s="8">
        <f t="shared" si="35"/>
        <v>1.9272897532433038</v>
      </c>
    </row>
    <row r="71" spans="1:15" x14ac:dyDescent="0.3">
      <c r="A71" s="2">
        <v>11</v>
      </c>
      <c r="B71" s="11" t="s">
        <v>7</v>
      </c>
      <c r="C71" s="10">
        <v>246408560199</v>
      </c>
      <c r="D71" s="9">
        <v>145003152866</v>
      </c>
      <c r="E71" s="9">
        <f t="shared" si="27"/>
        <v>101405407333</v>
      </c>
      <c r="F71" s="9">
        <f t="shared" si="28"/>
        <v>101405407333</v>
      </c>
      <c r="G71" s="9">
        <v>880747074087</v>
      </c>
      <c r="H71" s="8">
        <f t="shared" si="29"/>
        <v>0.1151356732443521</v>
      </c>
      <c r="I71" s="9">
        <f t="shared" si="30"/>
        <v>101405407333</v>
      </c>
      <c r="J71" s="9">
        <v>100073030921</v>
      </c>
      <c r="K71" s="8">
        <f t="shared" si="31"/>
        <v>1.0133140407534154</v>
      </c>
      <c r="L71" s="9">
        <f t="shared" si="32"/>
        <v>1332376412</v>
      </c>
      <c r="M71" s="9">
        <f t="shared" si="33"/>
        <v>101405407333</v>
      </c>
      <c r="N71" s="8">
        <f t="shared" si="34"/>
        <v>1.3139106158556986E-2</v>
      </c>
      <c r="O71" s="8">
        <f t="shared" si="35"/>
        <v>1.1415888201563245</v>
      </c>
    </row>
    <row r="72" spans="1:15" x14ac:dyDescent="0.3">
      <c r="A72" s="2">
        <v>12</v>
      </c>
      <c r="B72" s="11" t="s">
        <v>5</v>
      </c>
      <c r="C72" s="10">
        <v>242520284461</v>
      </c>
      <c r="D72" s="9">
        <v>92059817573</v>
      </c>
      <c r="E72" s="9">
        <f t="shared" si="27"/>
        <v>150460466888</v>
      </c>
      <c r="F72" s="9">
        <f t="shared" si="28"/>
        <v>150460466888</v>
      </c>
      <c r="G72" s="9">
        <v>1136111178445</v>
      </c>
      <c r="H72" s="8">
        <f t="shared" si="29"/>
        <v>0.13243463293261126</v>
      </c>
      <c r="I72" s="9">
        <f t="shared" si="30"/>
        <v>150460466888</v>
      </c>
      <c r="J72" s="9">
        <v>88267780815</v>
      </c>
      <c r="K72" s="8">
        <f t="shared" si="31"/>
        <v>1.7045910240266415</v>
      </c>
      <c r="L72" s="9">
        <f t="shared" si="32"/>
        <v>62192686073</v>
      </c>
      <c r="M72" s="9">
        <f t="shared" si="33"/>
        <v>150460466888</v>
      </c>
      <c r="N72" s="8">
        <f t="shared" si="34"/>
        <v>0.41334901691681636</v>
      </c>
      <c r="O72" s="8">
        <f t="shared" si="35"/>
        <v>2.2503746738760695</v>
      </c>
    </row>
    <row r="73" spans="1:15" x14ac:dyDescent="0.3">
      <c r="A73" s="2">
        <v>13</v>
      </c>
      <c r="B73" s="11" t="s">
        <v>3</v>
      </c>
      <c r="C73" s="10">
        <v>2571539000000</v>
      </c>
      <c r="D73" s="9">
        <v>829302000000</v>
      </c>
      <c r="E73" s="9">
        <f t="shared" si="27"/>
        <v>1742237000000</v>
      </c>
      <c r="F73" s="9">
        <f t="shared" si="28"/>
        <v>1742237000000</v>
      </c>
      <c r="G73" s="9">
        <v>2254646000000</v>
      </c>
      <c r="H73" s="8">
        <f t="shared" si="29"/>
        <v>0.77273194993803906</v>
      </c>
      <c r="I73" s="9">
        <f t="shared" si="30"/>
        <v>1742237000000</v>
      </c>
      <c r="J73" s="9">
        <v>833539000000</v>
      </c>
      <c r="K73" s="8">
        <f t="shared" si="31"/>
        <v>2.0901685464027477</v>
      </c>
      <c r="L73" s="9">
        <f t="shared" si="32"/>
        <v>908698000000</v>
      </c>
      <c r="M73" s="9">
        <f t="shared" si="33"/>
        <v>1742237000000</v>
      </c>
      <c r="N73" s="8">
        <f t="shared" si="34"/>
        <v>0.52156968311429497</v>
      </c>
      <c r="O73" s="8">
        <f t="shared" si="35"/>
        <v>3.3844701794550818</v>
      </c>
    </row>
    <row r="74" spans="1:15" x14ac:dyDescent="0.3">
      <c r="A74" s="2">
        <v>14</v>
      </c>
      <c r="B74" s="11" t="s">
        <v>1</v>
      </c>
      <c r="C74" s="10">
        <v>93346000000</v>
      </c>
      <c r="D74" s="9">
        <v>-25217000000</v>
      </c>
      <c r="E74" s="9">
        <f t="shared" si="27"/>
        <v>118563000000</v>
      </c>
      <c r="F74" s="9">
        <f t="shared" si="28"/>
        <v>118563000000</v>
      </c>
      <c r="G74" s="9">
        <v>583650000000</v>
      </c>
      <c r="H74" s="8">
        <f t="shared" si="29"/>
        <v>0.20314058082755077</v>
      </c>
      <c r="I74" s="9">
        <f t="shared" si="30"/>
        <v>118563000000</v>
      </c>
      <c r="J74" s="9">
        <v>47070000000</v>
      </c>
      <c r="K74" s="8">
        <f t="shared" si="31"/>
        <v>2.5188655194391334</v>
      </c>
      <c r="L74" s="9">
        <f t="shared" si="32"/>
        <v>71493000000</v>
      </c>
      <c r="M74" s="9">
        <f t="shared" si="33"/>
        <v>118563000000</v>
      </c>
      <c r="N74" s="8">
        <f t="shared" si="34"/>
        <v>0.60299587561043499</v>
      </c>
      <c r="O74" s="8">
        <f t="shared" si="35"/>
        <v>3.325001975877119</v>
      </c>
    </row>
    <row r="75" spans="1:15" x14ac:dyDescent="0.3">
      <c r="C75" s="23"/>
      <c r="D75" s="23"/>
      <c r="E75" s="23"/>
      <c r="F75" s="23"/>
      <c r="G75" s="23"/>
      <c r="H75" s="22"/>
      <c r="I75" s="23"/>
      <c r="J75" s="23"/>
      <c r="K75" s="22"/>
      <c r="L75" s="23"/>
      <c r="M75" s="23"/>
      <c r="N75" s="22"/>
      <c r="O75" s="22"/>
    </row>
    <row r="76" spans="1:15" s="17" customFormat="1" x14ac:dyDescent="0.3">
      <c r="A76" s="21">
        <v>2018</v>
      </c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1:15" s="17" customFormat="1" ht="15.75" customHeight="1" x14ac:dyDescent="0.3">
      <c r="A77" s="62" t="s">
        <v>32</v>
      </c>
      <c r="B77" s="63" t="s">
        <v>31</v>
      </c>
      <c r="C77" s="62" t="s">
        <v>37</v>
      </c>
      <c r="D77" s="62"/>
      <c r="E77" s="62"/>
      <c r="F77" s="63" t="s">
        <v>41</v>
      </c>
      <c r="G77" s="63"/>
      <c r="H77" s="63"/>
      <c r="I77" s="62" t="s">
        <v>39</v>
      </c>
      <c r="J77" s="62"/>
      <c r="K77" s="62"/>
      <c r="L77" s="63" t="s">
        <v>36</v>
      </c>
      <c r="M77" s="63"/>
      <c r="N77" s="63"/>
      <c r="O77" s="18" t="s">
        <v>45</v>
      </c>
    </row>
    <row r="78" spans="1:15" s="12" customFormat="1" ht="60" customHeight="1" x14ac:dyDescent="0.35">
      <c r="A78" s="62"/>
      <c r="B78" s="63"/>
      <c r="C78" s="16" t="s">
        <v>44</v>
      </c>
      <c r="D78" s="16" t="s">
        <v>43</v>
      </c>
      <c r="E78" s="15" t="s">
        <v>37</v>
      </c>
      <c r="F78" s="14" t="s">
        <v>37</v>
      </c>
      <c r="G78" s="14" t="s">
        <v>42</v>
      </c>
      <c r="H78" s="14" t="s">
        <v>41</v>
      </c>
      <c r="I78" s="15" t="s">
        <v>37</v>
      </c>
      <c r="J78" s="15" t="s">
        <v>40</v>
      </c>
      <c r="K78" s="15" t="s">
        <v>39</v>
      </c>
      <c r="L78" s="14" t="s">
        <v>38</v>
      </c>
      <c r="M78" s="14" t="s">
        <v>37</v>
      </c>
      <c r="N78" s="14" t="s">
        <v>36</v>
      </c>
      <c r="O78" s="13" t="s">
        <v>35</v>
      </c>
    </row>
    <row r="79" spans="1:15" x14ac:dyDescent="0.3">
      <c r="A79" s="2">
        <v>1</v>
      </c>
      <c r="B79" s="11" t="s">
        <v>28</v>
      </c>
      <c r="C79" s="10"/>
      <c r="D79" s="9"/>
      <c r="E79" s="9">
        <f t="shared" ref="E79:E92" si="36">C79-D79</f>
        <v>0</v>
      </c>
      <c r="F79" s="9">
        <f t="shared" ref="F79:F92" si="37">E79</f>
        <v>0</v>
      </c>
      <c r="G79" s="9"/>
      <c r="H79" s="8" t="e">
        <f t="shared" ref="H79:H92" si="38">F79/G79</f>
        <v>#DIV/0!</v>
      </c>
      <c r="I79" s="9">
        <f t="shared" ref="I79:I92" si="39">E79</f>
        <v>0</v>
      </c>
      <c r="J79" s="9"/>
      <c r="K79" s="8" t="e">
        <f t="shared" ref="K79:K92" si="40">I79/J79</f>
        <v>#DIV/0!</v>
      </c>
      <c r="L79" s="9">
        <f t="shared" ref="L79:L92" si="41">E79-J79</f>
        <v>0</v>
      </c>
      <c r="M79" s="9">
        <f t="shared" ref="M79:M92" si="42">E79</f>
        <v>0</v>
      </c>
      <c r="N79" s="8" t="e">
        <f t="shared" ref="N79:N92" si="43">L79/M79</f>
        <v>#DIV/0!</v>
      </c>
      <c r="O79" s="8" t="e">
        <f t="shared" ref="O79:O92" si="44">H79+K79+N79</f>
        <v>#DIV/0!</v>
      </c>
    </row>
    <row r="80" spans="1:15" x14ac:dyDescent="0.3">
      <c r="A80" s="2">
        <v>2</v>
      </c>
      <c r="B80" s="11" t="s">
        <v>26</v>
      </c>
      <c r="C80" s="10"/>
      <c r="D80" s="9"/>
      <c r="E80" s="9">
        <f t="shared" si="36"/>
        <v>0</v>
      </c>
      <c r="F80" s="9">
        <f t="shared" si="37"/>
        <v>0</v>
      </c>
      <c r="G80" s="9"/>
      <c r="H80" s="8" t="e">
        <f t="shared" si="38"/>
        <v>#DIV/0!</v>
      </c>
      <c r="I80" s="9">
        <f t="shared" si="39"/>
        <v>0</v>
      </c>
      <c r="J80" s="9"/>
      <c r="K80" s="8" t="e">
        <f t="shared" si="40"/>
        <v>#DIV/0!</v>
      </c>
      <c r="L80" s="9">
        <f t="shared" si="41"/>
        <v>0</v>
      </c>
      <c r="M80" s="9">
        <f t="shared" si="42"/>
        <v>0</v>
      </c>
      <c r="N80" s="8" t="e">
        <f t="shared" si="43"/>
        <v>#DIV/0!</v>
      </c>
      <c r="O80" s="8" t="e">
        <f t="shared" si="44"/>
        <v>#DIV/0!</v>
      </c>
    </row>
    <row r="81" spans="1:15" x14ac:dyDescent="0.3">
      <c r="A81" s="2">
        <v>3</v>
      </c>
      <c r="B81" s="11" t="s">
        <v>23</v>
      </c>
      <c r="C81" s="10">
        <v>1452854771000</v>
      </c>
      <c r="D81" s="9">
        <v>561416878000</v>
      </c>
      <c r="E81" s="9">
        <f t="shared" si="36"/>
        <v>891437893000</v>
      </c>
      <c r="F81" s="9">
        <f t="shared" si="37"/>
        <v>891437893000</v>
      </c>
      <c r="G81" s="9">
        <v>3921667078000</v>
      </c>
      <c r="H81" s="8">
        <f t="shared" si="38"/>
        <v>0.22731095609845137</v>
      </c>
      <c r="I81" s="9">
        <f t="shared" si="39"/>
        <v>891437893000</v>
      </c>
      <c r="J81" s="9">
        <v>845632021000</v>
      </c>
      <c r="K81" s="8">
        <f t="shared" si="40"/>
        <v>1.0541676176664081</v>
      </c>
      <c r="L81" s="9">
        <f t="shared" si="41"/>
        <v>45805872000</v>
      </c>
      <c r="M81" s="9">
        <f t="shared" si="42"/>
        <v>891437893000</v>
      </c>
      <c r="N81" s="8">
        <f t="shared" si="43"/>
        <v>5.1384254988137465E-2</v>
      </c>
      <c r="O81" s="8">
        <f t="shared" si="44"/>
        <v>1.3328628287529969</v>
      </c>
    </row>
    <row r="82" spans="1:15" x14ac:dyDescent="0.3">
      <c r="A82" s="2">
        <v>4</v>
      </c>
      <c r="B82" s="11" t="s">
        <v>21</v>
      </c>
      <c r="C82" s="10">
        <v>62580346695</v>
      </c>
      <c r="D82" s="9">
        <v>25549405466</v>
      </c>
      <c r="E82" s="9">
        <f t="shared" si="36"/>
        <v>37030941229</v>
      </c>
      <c r="F82" s="9">
        <f t="shared" si="37"/>
        <v>37030941229</v>
      </c>
      <c r="G82" s="9">
        <v>291249484976</v>
      </c>
      <c r="H82" s="8">
        <f t="shared" si="38"/>
        <v>0.12714508742239145</v>
      </c>
      <c r="I82" s="9">
        <f t="shared" si="39"/>
        <v>37030941229</v>
      </c>
      <c r="J82" s="9">
        <v>30695088533</v>
      </c>
      <c r="K82" s="8">
        <f t="shared" si="40"/>
        <v>1.2064125890755579</v>
      </c>
      <c r="L82" s="9">
        <f t="shared" si="41"/>
        <v>6335852696</v>
      </c>
      <c r="M82" s="9">
        <f t="shared" si="42"/>
        <v>37030941229</v>
      </c>
      <c r="N82" s="8">
        <f t="shared" si="43"/>
        <v>0.17109618296815557</v>
      </c>
      <c r="O82" s="8">
        <f t="shared" si="44"/>
        <v>1.504653859466105</v>
      </c>
    </row>
    <row r="83" spans="1:15" x14ac:dyDescent="0.3">
      <c r="A83" s="2">
        <v>5</v>
      </c>
      <c r="B83" s="11" t="s">
        <v>19</v>
      </c>
      <c r="C83" s="10">
        <v>1983848000000</v>
      </c>
      <c r="D83" s="9">
        <v>1321506000000</v>
      </c>
      <c r="E83" s="9">
        <f t="shared" si="36"/>
        <v>662342000000</v>
      </c>
      <c r="F83" s="9">
        <f t="shared" si="37"/>
        <v>662342000000</v>
      </c>
      <c r="G83" s="9">
        <v>5026640000000</v>
      </c>
      <c r="H83" s="8">
        <f t="shared" si="38"/>
        <v>0.13176634889309757</v>
      </c>
      <c r="I83" s="9">
        <f t="shared" si="39"/>
        <v>662342000000</v>
      </c>
      <c r="J83" s="9">
        <v>510828000000</v>
      </c>
      <c r="K83" s="8">
        <f t="shared" si="40"/>
        <v>1.2966047280102109</v>
      </c>
      <c r="L83" s="9">
        <f t="shared" si="41"/>
        <v>151514000000</v>
      </c>
      <c r="M83" s="9">
        <f t="shared" si="42"/>
        <v>662342000000</v>
      </c>
      <c r="N83" s="8">
        <f t="shared" si="43"/>
        <v>0.22875493325200577</v>
      </c>
      <c r="O83" s="8">
        <f t="shared" si="44"/>
        <v>1.6571260101553142</v>
      </c>
    </row>
    <row r="84" spans="1:15" x14ac:dyDescent="0.3">
      <c r="A84" s="2">
        <v>6</v>
      </c>
      <c r="B84" s="11" t="s">
        <v>17</v>
      </c>
      <c r="C84" s="10">
        <v>476780572000</v>
      </c>
      <c r="D84" s="9">
        <v>185438472000</v>
      </c>
      <c r="E84" s="9">
        <f t="shared" si="36"/>
        <v>291342100000</v>
      </c>
      <c r="F84" s="9">
        <f t="shared" si="37"/>
        <v>291342100000</v>
      </c>
      <c r="G84" s="9">
        <v>851384082000</v>
      </c>
      <c r="H84" s="8">
        <f t="shared" si="38"/>
        <v>0.34219819956652653</v>
      </c>
      <c r="I84" s="9">
        <f t="shared" si="39"/>
        <v>291342100000</v>
      </c>
      <c r="J84" s="9">
        <v>177048252000</v>
      </c>
      <c r="K84" s="8">
        <f t="shared" si="40"/>
        <v>1.6455519707700927</v>
      </c>
      <c r="L84" s="9">
        <f t="shared" si="41"/>
        <v>114293848000</v>
      </c>
      <c r="M84" s="9">
        <f t="shared" si="42"/>
        <v>291342100000</v>
      </c>
      <c r="N84" s="8">
        <f t="shared" si="43"/>
        <v>0.39230117446122614</v>
      </c>
      <c r="O84" s="8">
        <f t="shared" si="44"/>
        <v>2.3800513447978453</v>
      </c>
    </row>
    <row r="85" spans="1:15" x14ac:dyDescent="0.3">
      <c r="A85" s="2">
        <v>7</v>
      </c>
      <c r="B85" s="11" t="s">
        <v>15</v>
      </c>
      <c r="C85" s="10">
        <v>2720870000000</v>
      </c>
      <c r="D85" s="9">
        <v>1232838000000</v>
      </c>
      <c r="E85" s="9">
        <f t="shared" si="36"/>
        <v>1488032000000</v>
      </c>
      <c r="F85" s="9">
        <f t="shared" si="37"/>
        <v>1488032000000</v>
      </c>
      <c r="G85" s="9">
        <v>4242166000000</v>
      </c>
      <c r="H85" s="8">
        <f t="shared" si="38"/>
        <v>0.35077175197764537</v>
      </c>
      <c r="I85" s="9">
        <f t="shared" si="39"/>
        <v>1488032000000</v>
      </c>
      <c r="J85" s="9">
        <v>937794000000</v>
      </c>
      <c r="K85" s="8">
        <f t="shared" si="40"/>
        <v>1.5867365327566609</v>
      </c>
      <c r="L85" s="9">
        <f t="shared" si="41"/>
        <v>550238000000</v>
      </c>
      <c r="M85" s="9">
        <f t="shared" si="42"/>
        <v>1488032000000</v>
      </c>
      <c r="N85" s="8">
        <f t="shared" si="43"/>
        <v>0.3697756499860218</v>
      </c>
      <c r="O85" s="8">
        <f t="shared" si="44"/>
        <v>2.3072839347203282</v>
      </c>
    </row>
    <row r="86" spans="1:15" x14ac:dyDescent="0.3">
      <c r="A86" s="2">
        <v>8</v>
      </c>
      <c r="B86" s="11" t="s">
        <v>13</v>
      </c>
      <c r="C86" s="10">
        <v>6193849000000</v>
      </c>
      <c r="D86" s="9">
        <v>3572141000000</v>
      </c>
      <c r="E86" s="9">
        <f t="shared" si="36"/>
        <v>2621708000000</v>
      </c>
      <c r="F86" s="9">
        <f t="shared" si="37"/>
        <v>2621708000000</v>
      </c>
      <c r="G86" s="9">
        <v>8039165000000</v>
      </c>
      <c r="H86" s="8">
        <f t="shared" si="38"/>
        <v>0.32611695368859828</v>
      </c>
      <c r="I86" s="9">
        <f t="shared" si="39"/>
        <v>2621708000000</v>
      </c>
      <c r="J86" s="9">
        <v>1805975000000</v>
      </c>
      <c r="K86" s="8">
        <f t="shared" si="40"/>
        <v>1.4516856545633245</v>
      </c>
      <c r="L86" s="9">
        <f t="shared" si="41"/>
        <v>815733000000</v>
      </c>
      <c r="M86" s="9">
        <f t="shared" si="42"/>
        <v>2621708000000</v>
      </c>
      <c r="N86" s="8">
        <f t="shared" si="43"/>
        <v>0.31114563483042351</v>
      </c>
      <c r="O86" s="8">
        <f t="shared" si="44"/>
        <v>2.0889482430823465</v>
      </c>
    </row>
    <row r="87" spans="1:15" x14ac:dyDescent="0.3">
      <c r="A87" s="2">
        <v>9</v>
      </c>
      <c r="B87" s="11" t="s">
        <v>11</v>
      </c>
      <c r="C87" s="10">
        <v>591939332000</v>
      </c>
      <c r="D87" s="9">
        <v>383606868000</v>
      </c>
      <c r="E87" s="9">
        <f t="shared" si="36"/>
        <v>208332464000</v>
      </c>
      <c r="F87" s="9">
        <f t="shared" si="37"/>
        <v>208332464000</v>
      </c>
      <c r="G87" s="9">
        <v>1203377835000</v>
      </c>
      <c r="H87" s="8">
        <f t="shared" si="38"/>
        <v>0.17312306903176425</v>
      </c>
      <c r="I87" s="9">
        <f t="shared" si="39"/>
        <v>208332464000</v>
      </c>
      <c r="J87" s="9">
        <v>147619489000</v>
      </c>
      <c r="K87" s="8">
        <f t="shared" si="40"/>
        <v>1.4112802138205478</v>
      </c>
      <c r="L87" s="9">
        <f t="shared" si="41"/>
        <v>60712975000</v>
      </c>
      <c r="M87" s="9">
        <f t="shared" si="42"/>
        <v>208332464000</v>
      </c>
      <c r="N87" s="8">
        <f t="shared" si="43"/>
        <v>0.29142349605196433</v>
      </c>
      <c r="O87" s="8">
        <f t="shared" si="44"/>
        <v>1.8758267789042764</v>
      </c>
    </row>
    <row r="88" spans="1:15" x14ac:dyDescent="0.3">
      <c r="A88" s="2">
        <v>10</v>
      </c>
      <c r="B88" s="11" t="s">
        <v>9</v>
      </c>
      <c r="C88" s="10">
        <v>297754488000</v>
      </c>
      <c r="D88" s="9">
        <v>177636393000</v>
      </c>
      <c r="E88" s="9">
        <f t="shared" si="36"/>
        <v>120118095000</v>
      </c>
      <c r="F88" s="9">
        <f t="shared" si="37"/>
        <v>120118095000</v>
      </c>
      <c r="G88" s="9">
        <v>1668466115000</v>
      </c>
      <c r="H88" s="8">
        <f t="shared" si="38"/>
        <v>7.1993128251214136E-2</v>
      </c>
      <c r="I88" s="9">
        <f t="shared" si="39"/>
        <v>120118095000</v>
      </c>
      <c r="J88" s="9">
        <v>101872152000</v>
      </c>
      <c r="K88" s="8">
        <f t="shared" si="40"/>
        <v>1.1791062880462171</v>
      </c>
      <c r="L88" s="9">
        <f t="shared" si="41"/>
        <v>18245943000</v>
      </c>
      <c r="M88" s="9">
        <f t="shared" si="42"/>
        <v>120118095000</v>
      </c>
      <c r="N88" s="8">
        <f t="shared" si="43"/>
        <v>0.15190003637670077</v>
      </c>
      <c r="O88" s="8">
        <f t="shared" si="44"/>
        <v>1.4029994526741318</v>
      </c>
    </row>
    <row r="89" spans="1:15" x14ac:dyDescent="0.3">
      <c r="A89" s="2">
        <v>11</v>
      </c>
      <c r="B89" s="11" t="s">
        <v>7</v>
      </c>
      <c r="C89" s="10">
        <v>243211801820</v>
      </c>
      <c r="D89" s="9">
        <v>160784200797</v>
      </c>
      <c r="E89" s="9">
        <f t="shared" si="36"/>
        <v>82427601023</v>
      </c>
      <c r="F89" s="9">
        <f t="shared" si="37"/>
        <v>82427601023</v>
      </c>
      <c r="G89" s="9">
        <v>885069108558</v>
      </c>
      <c r="H89" s="8">
        <f t="shared" si="38"/>
        <v>9.3131259724221177E-2</v>
      </c>
      <c r="I89" s="9">
        <f t="shared" si="39"/>
        <v>82427601023</v>
      </c>
      <c r="J89" s="9">
        <v>80902521553</v>
      </c>
      <c r="K89" s="8">
        <f t="shared" si="40"/>
        <v>1.0188508273997481</v>
      </c>
      <c r="L89" s="9">
        <f t="shared" si="41"/>
        <v>1525079470</v>
      </c>
      <c r="M89" s="9">
        <f t="shared" si="42"/>
        <v>82427601023</v>
      </c>
      <c r="N89" s="8">
        <f t="shared" si="43"/>
        <v>1.8502048477359579E-2</v>
      </c>
      <c r="O89" s="8">
        <f t="shared" si="44"/>
        <v>1.1304841356013287</v>
      </c>
    </row>
    <row r="90" spans="1:15" x14ac:dyDescent="0.3">
      <c r="A90" s="2">
        <v>12</v>
      </c>
      <c r="B90" s="11" t="s">
        <v>5</v>
      </c>
      <c r="C90" s="10">
        <v>268072040789</v>
      </c>
      <c r="D90" s="9">
        <v>103529727411</v>
      </c>
      <c r="E90" s="9">
        <f t="shared" si="36"/>
        <v>164542313378</v>
      </c>
      <c r="F90" s="9">
        <f t="shared" si="37"/>
        <v>164542313378</v>
      </c>
      <c r="G90" s="9">
        <v>1261334491910</v>
      </c>
      <c r="H90" s="8">
        <f t="shared" si="38"/>
        <v>0.13045097429218688</v>
      </c>
      <c r="I90" s="9">
        <f t="shared" si="39"/>
        <v>164542313378</v>
      </c>
      <c r="J90" s="9">
        <v>92148860031</v>
      </c>
      <c r="K90" s="8">
        <f t="shared" si="40"/>
        <v>1.7856142042630365</v>
      </c>
      <c r="L90" s="9">
        <f t="shared" si="41"/>
        <v>72393453347</v>
      </c>
      <c r="M90" s="9">
        <f t="shared" si="42"/>
        <v>164542313378</v>
      </c>
      <c r="N90" s="8">
        <f t="shared" si="43"/>
        <v>0.43996861269776766</v>
      </c>
      <c r="O90" s="8">
        <f t="shared" si="44"/>
        <v>2.3560337912529912</v>
      </c>
    </row>
    <row r="91" spans="1:15" x14ac:dyDescent="0.3">
      <c r="A91" s="2">
        <v>13</v>
      </c>
      <c r="B91" s="11" t="s">
        <v>3</v>
      </c>
      <c r="C91" s="10">
        <v>3095328000000</v>
      </c>
      <c r="D91" s="9">
        <v>897161000000</v>
      </c>
      <c r="E91" s="9">
        <f t="shared" si="36"/>
        <v>2198167000000</v>
      </c>
      <c r="F91" s="9">
        <f t="shared" si="37"/>
        <v>2198167000000</v>
      </c>
      <c r="G91" s="9">
        <v>3996932000000</v>
      </c>
      <c r="H91" s="8">
        <f t="shared" si="38"/>
        <v>0.54996357205976987</v>
      </c>
      <c r="I91" s="9">
        <f t="shared" si="39"/>
        <v>2198167000000</v>
      </c>
      <c r="J91" s="9">
        <v>899148000000</v>
      </c>
      <c r="K91" s="8">
        <f t="shared" si="40"/>
        <v>2.4447221147130396</v>
      </c>
      <c r="L91" s="9">
        <f t="shared" si="41"/>
        <v>1299019000000</v>
      </c>
      <c r="M91" s="9">
        <f t="shared" si="42"/>
        <v>2198167000000</v>
      </c>
      <c r="N91" s="8">
        <f t="shared" si="43"/>
        <v>0.59095555524216314</v>
      </c>
      <c r="O91" s="8">
        <f t="shared" si="44"/>
        <v>3.5856412420149724</v>
      </c>
    </row>
    <row r="92" spans="1:15" x14ac:dyDescent="0.3">
      <c r="A92" s="2">
        <v>14</v>
      </c>
      <c r="B92" s="11" t="s">
        <v>1</v>
      </c>
      <c r="C92" s="10">
        <v>87468000000</v>
      </c>
      <c r="D92" s="9">
        <v>117408000000</v>
      </c>
      <c r="E92" s="9">
        <f t="shared" si="36"/>
        <v>-29940000000</v>
      </c>
      <c r="F92" s="9">
        <f t="shared" si="37"/>
        <v>-29940000000</v>
      </c>
      <c r="G92" s="9">
        <v>530263000000</v>
      </c>
      <c r="H92" s="8">
        <f t="shared" si="38"/>
        <v>-5.6462547830039053E-2</v>
      </c>
      <c r="I92" s="9">
        <f t="shared" si="39"/>
        <v>-29940000000</v>
      </c>
      <c r="J92" s="9">
        <v>34278000000</v>
      </c>
      <c r="K92" s="8">
        <f t="shared" si="40"/>
        <v>-0.87344652546823032</v>
      </c>
      <c r="L92" s="9">
        <f t="shared" si="41"/>
        <v>-64218000000</v>
      </c>
      <c r="M92" s="9">
        <f t="shared" si="42"/>
        <v>-29940000000</v>
      </c>
      <c r="N92" s="8">
        <f t="shared" si="43"/>
        <v>2.1448897795591182</v>
      </c>
      <c r="O92" s="8">
        <f t="shared" si="44"/>
        <v>1.2149807062608489</v>
      </c>
    </row>
  </sheetData>
  <mergeCells count="32">
    <mergeCell ref="A1:O1"/>
    <mergeCell ref="A2:O2"/>
    <mergeCell ref="A77:A78"/>
    <mergeCell ref="B77:B78"/>
    <mergeCell ref="C77:E77"/>
    <mergeCell ref="F77:H77"/>
    <mergeCell ref="I77:K77"/>
    <mergeCell ref="L77:N77"/>
    <mergeCell ref="A59:A60"/>
    <mergeCell ref="B59:B60"/>
    <mergeCell ref="C59:E59"/>
    <mergeCell ref="F59:H59"/>
    <mergeCell ref="I59:K59"/>
    <mergeCell ref="L59:N59"/>
    <mergeCell ref="C23:E23"/>
    <mergeCell ref="F23:H23"/>
    <mergeCell ref="I23:K23"/>
    <mergeCell ref="L23:N23"/>
    <mergeCell ref="F5:H5"/>
    <mergeCell ref="I5:K5"/>
    <mergeCell ref="L5:N5"/>
    <mergeCell ref="A41:A42"/>
    <mergeCell ref="B41:B42"/>
    <mergeCell ref="C41:E41"/>
    <mergeCell ref="F41:H41"/>
    <mergeCell ref="I41:K41"/>
    <mergeCell ref="L41:N41"/>
    <mergeCell ref="A23:A24"/>
    <mergeCell ref="B23:B24"/>
    <mergeCell ref="A5:A6"/>
    <mergeCell ref="B5:B6"/>
    <mergeCell ref="C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13"/>
  <sheetViews>
    <sheetView tabSelected="1" topLeftCell="AD66" zoomScale="62" zoomScaleNormal="44" workbookViewId="0">
      <selection activeCell="AO101" sqref="AO101"/>
    </sheetView>
  </sheetViews>
  <sheetFormatPr defaultColWidth="9.1796875" defaultRowHeight="13" x14ac:dyDescent="0.3"/>
  <cols>
    <col min="1" max="1" width="9.26953125" style="7" bestFit="1" customWidth="1"/>
    <col min="2" max="2" width="10.26953125" style="7" bestFit="1" customWidth="1"/>
    <col min="3" max="3" width="16.81640625" style="7" bestFit="1" customWidth="1"/>
    <col min="4" max="4" width="16.7265625" style="7" customWidth="1"/>
    <col min="5" max="5" width="8.1796875" style="7" customWidth="1"/>
    <col min="6" max="6" width="14.7265625" style="7" customWidth="1"/>
    <col min="7" max="7" width="16.26953125" style="7" customWidth="1"/>
    <col min="8" max="8" width="8.1796875" style="7" customWidth="1"/>
    <col min="9" max="9" width="16.453125" style="7" bestFit="1" customWidth="1"/>
    <col min="10" max="10" width="16.26953125" style="7" customWidth="1"/>
    <col min="11" max="11" width="8.1796875" style="7" customWidth="1"/>
    <col min="12" max="12" width="15.453125" style="7" bestFit="1" customWidth="1"/>
    <col min="13" max="13" width="16.26953125" style="7" customWidth="1"/>
    <col min="14" max="14" width="8.1796875" style="7" customWidth="1"/>
    <col min="15" max="15" width="18.453125" style="7" bestFit="1" customWidth="1"/>
    <col min="16" max="16" width="19.453125" style="7" bestFit="1" customWidth="1"/>
    <col min="17" max="17" width="8.1796875" style="7" customWidth="1"/>
    <col min="18" max="18" width="19.54296875" style="7" bestFit="1" customWidth="1"/>
    <col min="19" max="19" width="19.453125" style="7" bestFit="1" customWidth="1"/>
    <col min="20" max="20" width="8.1796875" style="7" customWidth="1"/>
    <col min="21" max="21" width="18.453125" style="7" bestFit="1" customWidth="1"/>
    <col min="22" max="22" width="19.453125" style="7" bestFit="1" customWidth="1"/>
    <col min="23" max="23" width="8.1796875" style="7" customWidth="1"/>
    <col min="24" max="24" width="19.54296875" style="7" bestFit="1" customWidth="1"/>
    <col min="25" max="25" width="19.453125" style="7" bestFit="1" customWidth="1"/>
    <col min="26" max="26" width="8.1796875" style="7" customWidth="1"/>
    <col min="27" max="27" width="18.453125" style="7" bestFit="1" customWidth="1"/>
    <col min="28" max="28" width="19.453125" style="7" bestFit="1" customWidth="1"/>
    <col min="29" max="29" width="8.1796875" style="7" customWidth="1"/>
    <col min="30" max="30" width="19.54296875" style="7" bestFit="1" customWidth="1"/>
    <col min="31" max="31" width="19.453125" style="7" bestFit="1" customWidth="1"/>
    <col min="32" max="32" width="8.1796875" style="7" customWidth="1"/>
    <col min="33" max="36" width="8.1796875" style="7" bestFit="1" customWidth="1"/>
    <col min="37" max="37" width="9.26953125" style="7" bestFit="1" customWidth="1"/>
    <col min="38" max="41" width="8.1796875" style="7" bestFit="1" customWidth="1"/>
    <col min="42" max="42" width="13.26953125" style="7" customWidth="1"/>
    <col min="43" max="46" width="8.1796875" style="7" bestFit="1" customWidth="1"/>
    <col min="47" max="47" width="10.81640625" style="7" bestFit="1" customWidth="1"/>
    <col min="48" max="50" width="9.26953125" style="7" bestFit="1" customWidth="1"/>
    <col min="51" max="51" width="12.453125" style="7" bestFit="1" customWidth="1"/>
    <col min="52" max="54" width="9.26953125" style="7" bestFit="1" customWidth="1"/>
    <col min="55" max="55" width="12.453125" style="7" bestFit="1" customWidth="1"/>
    <col min="56" max="56" width="9.26953125" style="7" bestFit="1" customWidth="1"/>
    <col min="57" max="16384" width="9.1796875" style="7"/>
  </cols>
  <sheetData>
    <row r="1" spans="1:56" ht="16" x14ac:dyDescent="0.4">
      <c r="A1" s="57" t="s">
        <v>92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56" ht="15.5" x14ac:dyDescent="0.35">
      <c r="A2" s="57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4" spans="1:56" x14ac:dyDescent="0.3">
      <c r="A4" s="47">
        <v>2014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</row>
    <row r="5" spans="1:56" s="17" customFormat="1" ht="15.75" customHeight="1" x14ac:dyDescent="0.3">
      <c r="A5" s="65" t="s">
        <v>32</v>
      </c>
      <c r="B5" s="66" t="s">
        <v>31</v>
      </c>
      <c r="C5" s="62" t="s">
        <v>91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7"/>
      <c r="AG5" s="68" t="s">
        <v>90</v>
      </c>
      <c r="AH5" s="62"/>
      <c r="AI5" s="62"/>
      <c r="AJ5" s="62"/>
      <c r="AK5" s="63" t="s">
        <v>89</v>
      </c>
      <c r="AL5" s="63"/>
      <c r="AM5" s="63"/>
      <c r="AN5" s="62" t="s">
        <v>88</v>
      </c>
      <c r="AO5" s="62"/>
      <c r="AP5" s="67"/>
      <c r="AQ5" s="68" t="s">
        <v>87</v>
      </c>
      <c r="AR5" s="62"/>
      <c r="AS5" s="62"/>
      <c r="AT5" s="62"/>
      <c r="AU5" s="62"/>
      <c r="AV5" s="63" t="s">
        <v>86</v>
      </c>
      <c r="AW5" s="63"/>
      <c r="AX5" s="63"/>
      <c r="AY5" s="63"/>
      <c r="AZ5" s="62" t="s">
        <v>85</v>
      </c>
      <c r="BA5" s="62"/>
      <c r="BB5" s="62"/>
      <c r="BC5" s="62"/>
      <c r="BD5" s="64" t="s">
        <v>84</v>
      </c>
    </row>
    <row r="6" spans="1:56" s="42" customFormat="1" ht="15" customHeight="1" x14ac:dyDescent="0.3">
      <c r="A6" s="65"/>
      <c r="B6" s="66"/>
      <c r="C6" s="71" t="s">
        <v>83</v>
      </c>
      <c r="D6" s="71"/>
      <c r="E6" s="71"/>
      <c r="F6" s="74" t="s">
        <v>82</v>
      </c>
      <c r="G6" s="74"/>
      <c r="H6" s="74"/>
      <c r="I6" s="71" t="s">
        <v>81</v>
      </c>
      <c r="J6" s="71"/>
      <c r="K6" s="71"/>
      <c r="L6" s="72" t="s">
        <v>80</v>
      </c>
      <c r="M6" s="72"/>
      <c r="N6" s="72"/>
      <c r="O6" s="71" t="s">
        <v>79</v>
      </c>
      <c r="P6" s="71"/>
      <c r="Q6" s="71"/>
      <c r="R6" s="72" t="s">
        <v>78</v>
      </c>
      <c r="S6" s="72"/>
      <c r="T6" s="72"/>
      <c r="U6" s="71" t="s">
        <v>77</v>
      </c>
      <c r="V6" s="71"/>
      <c r="W6" s="71"/>
      <c r="X6" s="72" t="s">
        <v>76</v>
      </c>
      <c r="Y6" s="72"/>
      <c r="Z6" s="72"/>
      <c r="AA6" s="71" t="s">
        <v>75</v>
      </c>
      <c r="AB6" s="71"/>
      <c r="AC6" s="71"/>
      <c r="AD6" s="72" t="s">
        <v>74</v>
      </c>
      <c r="AE6" s="72"/>
      <c r="AF6" s="73"/>
      <c r="AG6" s="69" t="s">
        <v>83</v>
      </c>
      <c r="AH6" s="65" t="s">
        <v>82</v>
      </c>
      <c r="AI6" s="65" t="s">
        <v>81</v>
      </c>
      <c r="AJ6" s="65" t="s">
        <v>80</v>
      </c>
      <c r="AK6" s="66" t="s">
        <v>79</v>
      </c>
      <c r="AL6" s="66" t="s">
        <v>78</v>
      </c>
      <c r="AM6" s="66" t="s">
        <v>77</v>
      </c>
      <c r="AN6" s="65" t="s">
        <v>76</v>
      </c>
      <c r="AO6" s="65" t="s">
        <v>75</v>
      </c>
      <c r="AP6" s="70" t="s">
        <v>74</v>
      </c>
      <c r="AQ6" s="45" t="s">
        <v>73</v>
      </c>
      <c r="AR6" s="43" t="s">
        <v>72</v>
      </c>
      <c r="AS6" s="43" t="s">
        <v>71</v>
      </c>
      <c r="AT6" s="43" t="s">
        <v>70</v>
      </c>
      <c r="AU6" s="43" t="s">
        <v>63</v>
      </c>
      <c r="AV6" s="44" t="s">
        <v>69</v>
      </c>
      <c r="AW6" s="44" t="s">
        <v>68</v>
      </c>
      <c r="AX6" s="44" t="s">
        <v>67</v>
      </c>
      <c r="AY6" s="44" t="s">
        <v>63</v>
      </c>
      <c r="AZ6" s="43" t="s">
        <v>66</v>
      </c>
      <c r="BA6" s="43" t="s">
        <v>65</v>
      </c>
      <c r="BB6" s="43" t="s">
        <v>64</v>
      </c>
      <c r="BC6" s="43" t="s">
        <v>63</v>
      </c>
      <c r="BD6" s="64"/>
    </row>
    <row r="7" spans="1:56" s="17" customFormat="1" ht="26" x14ac:dyDescent="0.3">
      <c r="A7" s="65"/>
      <c r="B7" s="66"/>
      <c r="C7" s="15" t="s">
        <v>62</v>
      </c>
      <c r="D7" s="15" t="s">
        <v>61</v>
      </c>
      <c r="E7" s="15" t="s">
        <v>47</v>
      </c>
      <c r="F7" s="41" t="s">
        <v>60</v>
      </c>
      <c r="G7" s="14" t="s">
        <v>57</v>
      </c>
      <c r="H7" s="14" t="s">
        <v>47</v>
      </c>
      <c r="I7" s="15" t="s">
        <v>59</v>
      </c>
      <c r="J7" s="15" t="s">
        <v>57</v>
      </c>
      <c r="K7" s="15" t="s">
        <v>47</v>
      </c>
      <c r="L7" s="14" t="s">
        <v>58</v>
      </c>
      <c r="M7" s="14" t="s">
        <v>57</v>
      </c>
      <c r="N7" s="14" t="s">
        <v>47</v>
      </c>
      <c r="O7" s="15" t="s">
        <v>56</v>
      </c>
      <c r="P7" s="15" t="s">
        <v>53</v>
      </c>
      <c r="Q7" s="15" t="s">
        <v>47</v>
      </c>
      <c r="R7" s="14" t="s">
        <v>55</v>
      </c>
      <c r="S7" s="14" t="s">
        <v>48</v>
      </c>
      <c r="T7" s="14" t="s">
        <v>47</v>
      </c>
      <c r="U7" s="15" t="s">
        <v>54</v>
      </c>
      <c r="V7" s="15" t="s">
        <v>53</v>
      </c>
      <c r="W7" s="15" t="s">
        <v>47</v>
      </c>
      <c r="X7" s="14" t="s">
        <v>50</v>
      </c>
      <c r="Y7" s="14" t="s">
        <v>52</v>
      </c>
      <c r="Z7" s="14" t="s">
        <v>47</v>
      </c>
      <c r="AA7" s="15" t="s">
        <v>51</v>
      </c>
      <c r="AB7" s="15" t="s">
        <v>50</v>
      </c>
      <c r="AC7" s="15" t="s">
        <v>47</v>
      </c>
      <c r="AD7" s="14" t="s">
        <v>49</v>
      </c>
      <c r="AE7" s="14" t="s">
        <v>48</v>
      </c>
      <c r="AF7" s="40" t="s">
        <v>47</v>
      </c>
      <c r="AG7" s="69"/>
      <c r="AH7" s="65"/>
      <c r="AI7" s="65"/>
      <c r="AJ7" s="65"/>
      <c r="AK7" s="66"/>
      <c r="AL7" s="66"/>
      <c r="AM7" s="66"/>
      <c r="AN7" s="65"/>
      <c r="AO7" s="65"/>
      <c r="AP7" s="70"/>
      <c r="AQ7" s="39">
        <v>0.24</v>
      </c>
      <c r="AR7" s="37">
        <v>0.27</v>
      </c>
      <c r="AS7" s="37">
        <v>0.26</v>
      </c>
      <c r="AT7" s="37">
        <v>0.23</v>
      </c>
      <c r="AU7" s="37">
        <v>0.3</v>
      </c>
      <c r="AV7" s="38">
        <v>0.3</v>
      </c>
      <c r="AW7" s="38">
        <v>0.32</v>
      </c>
      <c r="AX7" s="38">
        <v>0.38</v>
      </c>
      <c r="AY7" s="38">
        <v>0.41</v>
      </c>
      <c r="AZ7" s="37">
        <v>0.33</v>
      </c>
      <c r="BA7" s="37">
        <v>0.3</v>
      </c>
      <c r="BB7" s="37">
        <v>0.37</v>
      </c>
      <c r="BC7" s="37">
        <v>0.28999999999999998</v>
      </c>
      <c r="BD7" s="64"/>
    </row>
    <row r="8" spans="1:56" x14ac:dyDescent="0.3">
      <c r="A8" s="2">
        <v>1</v>
      </c>
      <c r="B8" s="11" t="s">
        <v>28</v>
      </c>
      <c r="C8" s="35"/>
      <c r="D8" s="35"/>
      <c r="E8" s="32" t="e">
        <f t="shared" ref="E8:E21" si="0">C8/D8</f>
        <v>#DIV/0!</v>
      </c>
      <c r="F8" s="35"/>
      <c r="G8" s="35"/>
      <c r="H8" s="32" t="e">
        <f t="shared" ref="H8:H21" si="1">F8/G8</f>
        <v>#DIV/0!</v>
      </c>
      <c r="I8" s="35"/>
      <c r="J8" s="35"/>
      <c r="K8" s="32" t="e">
        <f t="shared" ref="K8:K21" si="2">I8/J8</f>
        <v>#DIV/0!</v>
      </c>
      <c r="L8" s="35"/>
      <c r="M8" s="35"/>
      <c r="N8" s="32" t="e">
        <f t="shared" ref="N8:N21" si="3">L8/M8</f>
        <v>#DIV/0!</v>
      </c>
      <c r="O8" s="35"/>
      <c r="P8" s="35"/>
      <c r="Q8" s="32" t="e">
        <f t="shared" ref="Q8:Q21" si="4">O8/P8</f>
        <v>#DIV/0!</v>
      </c>
      <c r="R8" s="35"/>
      <c r="S8" s="35">
        <v>0</v>
      </c>
      <c r="T8" s="32" t="e">
        <f t="shared" ref="T8:T21" si="5">R8/S8</f>
        <v>#DIV/0!</v>
      </c>
      <c r="U8" s="35"/>
      <c r="V8" s="35">
        <v>0</v>
      </c>
      <c r="W8" s="32" t="e">
        <f t="shared" ref="W8:W21" si="6">U8/V8</f>
        <v>#DIV/0!</v>
      </c>
      <c r="X8" s="35"/>
      <c r="Y8" s="35"/>
      <c r="Z8" s="32" t="e">
        <f t="shared" ref="Z8:Z21" si="7">X8/Y8</f>
        <v>#DIV/0!</v>
      </c>
      <c r="AA8" s="35"/>
      <c r="AB8" s="35"/>
      <c r="AC8" s="32" t="e">
        <f t="shared" ref="AC8:AC21" si="8">AA8/AB8</f>
        <v>#DIV/0!</v>
      </c>
      <c r="AD8" s="35"/>
      <c r="AE8" s="35">
        <v>0</v>
      </c>
      <c r="AF8" s="34" t="e">
        <f t="shared" ref="AF8:AF21" si="9">AD8/AE8</f>
        <v>#DIV/0!</v>
      </c>
      <c r="AG8" s="33" t="e">
        <v>#DIV/0!</v>
      </c>
      <c r="AH8" s="32" t="e">
        <v>#DIV/0!</v>
      </c>
      <c r="AI8" s="32" t="e">
        <v>#DIV/0!</v>
      </c>
      <c r="AJ8" s="32" t="e">
        <v>#DIV/0!</v>
      </c>
      <c r="AK8" s="32" t="e">
        <v>#DIV/0!</v>
      </c>
      <c r="AL8" s="32" t="e">
        <v>#DIV/0!</v>
      </c>
      <c r="AM8" s="32" t="e">
        <v>#DIV/0!</v>
      </c>
      <c r="AN8" s="32" t="e">
        <v>#DIV/0!</v>
      </c>
      <c r="AO8" s="32" t="e">
        <v>#DIV/0!</v>
      </c>
      <c r="AP8" s="34" t="e">
        <v>#DIV/0!</v>
      </c>
      <c r="AQ8" s="33" t="e">
        <f t="shared" ref="AQ8:AQ21" si="10">AG8*$AQ$7*$AU$7</f>
        <v>#DIV/0!</v>
      </c>
      <c r="AR8" s="32" t="e">
        <f t="shared" ref="AR8:AR21" si="11">AH8*$AR$7*$AU$7</f>
        <v>#DIV/0!</v>
      </c>
      <c r="AS8" s="32" t="e">
        <f t="shared" ref="AS8:AS21" si="12">AI8*$AS$7*$AU$7</f>
        <v>#DIV/0!</v>
      </c>
      <c r="AT8" s="32" t="e">
        <f t="shared" ref="AT8:AT21" si="13">AJ8*$AT$7*$AU$7</f>
        <v>#DIV/0!</v>
      </c>
      <c r="AU8" s="32" t="e">
        <f t="shared" ref="AU8:AU21" si="14">SUM(AQ8:AT8)</f>
        <v>#DIV/0!</v>
      </c>
      <c r="AV8" s="32" t="e">
        <f t="shared" ref="AV8:AV21" si="15">AK8*$AV$7*$AY$7</f>
        <v>#DIV/0!</v>
      </c>
      <c r="AW8" s="32" t="e">
        <f t="shared" ref="AW8:AW21" si="16">AL8*$AW$7*$AY$7</f>
        <v>#DIV/0!</v>
      </c>
      <c r="AX8" s="32" t="e">
        <f t="shared" ref="AX8:AX21" si="17">AM8*$AX$7*$AY$7</f>
        <v>#DIV/0!</v>
      </c>
      <c r="AY8" s="32" t="e">
        <f t="shared" ref="AY8:AY21" si="18">SUM(AV8:AX8)</f>
        <v>#DIV/0!</v>
      </c>
      <c r="AZ8" s="32" t="e">
        <f t="shared" ref="AZ8:AZ21" si="19">AN8*$AZ$7*$BC$7</f>
        <v>#DIV/0!</v>
      </c>
      <c r="BA8" s="32" t="e">
        <f t="shared" ref="BA8:BA21" si="20">AO8*$BA$7*$BC$7</f>
        <v>#DIV/0!</v>
      </c>
      <c r="BB8" s="32" t="e">
        <f t="shared" ref="BB8:BB21" si="21">AP8*$BB$7*$BC$7</f>
        <v>#DIV/0!</v>
      </c>
      <c r="BC8" s="32" t="e">
        <f t="shared" ref="BC8:BC21" si="22">SUM(AZ8:BB8)</f>
        <v>#DIV/0!</v>
      </c>
      <c r="BD8" s="32" t="e">
        <f t="shared" ref="BD8:BD23" si="23">AU8+AY8+BC8</f>
        <v>#DIV/0!</v>
      </c>
    </row>
    <row r="9" spans="1:56" x14ac:dyDescent="0.3">
      <c r="A9" s="2">
        <v>2</v>
      </c>
      <c r="B9" s="11" t="s">
        <v>26</v>
      </c>
      <c r="C9" s="35"/>
      <c r="D9" s="35"/>
      <c r="E9" s="32" t="e">
        <f t="shared" si="0"/>
        <v>#DIV/0!</v>
      </c>
      <c r="F9" s="35"/>
      <c r="G9" s="35"/>
      <c r="H9" s="32" t="e">
        <f t="shared" si="1"/>
        <v>#DIV/0!</v>
      </c>
      <c r="I9" s="35"/>
      <c r="J9" s="35"/>
      <c r="K9" s="32" t="e">
        <f t="shared" si="2"/>
        <v>#DIV/0!</v>
      </c>
      <c r="L9" s="35"/>
      <c r="M9" s="35"/>
      <c r="N9" s="32" t="e">
        <f t="shared" si="3"/>
        <v>#DIV/0!</v>
      </c>
      <c r="O9" s="35"/>
      <c r="P9" s="35"/>
      <c r="Q9" s="32" t="e">
        <f t="shared" si="4"/>
        <v>#DIV/0!</v>
      </c>
      <c r="R9" s="35"/>
      <c r="S9" s="35">
        <v>0</v>
      </c>
      <c r="T9" s="32" t="e">
        <f t="shared" si="5"/>
        <v>#DIV/0!</v>
      </c>
      <c r="U9" s="35"/>
      <c r="V9" s="35">
        <v>0</v>
      </c>
      <c r="W9" s="32" t="e">
        <f t="shared" si="6"/>
        <v>#DIV/0!</v>
      </c>
      <c r="X9" s="35"/>
      <c r="Y9" s="35"/>
      <c r="Z9" s="32" t="e">
        <f t="shared" si="7"/>
        <v>#DIV/0!</v>
      </c>
      <c r="AA9" s="35"/>
      <c r="AB9" s="35"/>
      <c r="AC9" s="32" t="e">
        <f t="shared" si="8"/>
        <v>#DIV/0!</v>
      </c>
      <c r="AD9" s="35"/>
      <c r="AE9" s="35">
        <v>0</v>
      </c>
      <c r="AF9" s="34" t="e">
        <f t="shared" si="9"/>
        <v>#DIV/0!</v>
      </c>
      <c r="AG9" s="33" t="e">
        <v>#DIV/0!</v>
      </c>
      <c r="AH9" s="32" t="e">
        <v>#DIV/0!</v>
      </c>
      <c r="AI9" s="32" t="e">
        <v>#DIV/0!</v>
      </c>
      <c r="AJ9" s="32" t="e">
        <v>#DIV/0!</v>
      </c>
      <c r="AK9" s="32" t="e">
        <v>#DIV/0!</v>
      </c>
      <c r="AL9" s="32" t="e">
        <v>#DIV/0!</v>
      </c>
      <c r="AM9" s="32" t="e">
        <v>#DIV/0!</v>
      </c>
      <c r="AN9" s="32" t="e">
        <v>#DIV/0!</v>
      </c>
      <c r="AO9" s="32" t="e">
        <v>#DIV/0!</v>
      </c>
      <c r="AP9" s="34" t="e">
        <v>#DIV/0!</v>
      </c>
      <c r="AQ9" s="33" t="e">
        <f t="shared" si="10"/>
        <v>#DIV/0!</v>
      </c>
      <c r="AR9" s="32" t="e">
        <f t="shared" si="11"/>
        <v>#DIV/0!</v>
      </c>
      <c r="AS9" s="32" t="e">
        <f t="shared" si="12"/>
        <v>#DIV/0!</v>
      </c>
      <c r="AT9" s="32" t="e">
        <f t="shared" si="13"/>
        <v>#DIV/0!</v>
      </c>
      <c r="AU9" s="32" t="e">
        <f t="shared" si="14"/>
        <v>#DIV/0!</v>
      </c>
      <c r="AV9" s="32" t="e">
        <f t="shared" si="15"/>
        <v>#DIV/0!</v>
      </c>
      <c r="AW9" s="32" t="e">
        <f t="shared" si="16"/>
        <v>#DIV/0!</v>
      </c>
      <c r="AX9" s="32" t="e">
        <f t="shared" si="17"/>
        <v>#DIV/0!</v>
      </c>
      <c r="AY9" s="32" t="e">
        <f t="shared" si="18"/>
        <v>#DIV/0!</v>
      </c>
      <c r="AZ9" s="32" t="e">
        <f t="shared" si="19"/>
        <v>#DIV/0!</v>
      </c>
      <c r="BA9" s="32" t="e">
        <f t="shared" si="20"/>
        <v>#DIV/0!</v>
      </c>
      <c r="BB9" s="32" t="e">
        <f t="shared" si="21"/>
        <v>#DIV/0!</v>
      </c>
      <c r="BC9" s="32" t="e">
        <f t="shared" si="22"/>
        <v>#DIV/0!</v>
      </c>
      <c r="BD9" s="32" t="e">
        <f t="shared" si="23"/>
        <v>#DIV/0!</v>
      </c>
    </row>
    <row r="10" spans="1:56" x14ac:dyDescent="0.3">
      <c r="A10" s="2">
        <v>3</v>
      </c>
      <c r="B10" s="11" t="s">
        <v>23</v>
      </c>
      <c r="C10" s="35">
        <v>5415971500</v>
      </c>
      <c r="D10" s="35">
        <v>11880716223</v>
      </c>
      <c r="E10" s="32">
        <f t="shared" si="0"/>
        <v>0.4558623738117038</v>
      </c>
      <c r="F10" s="35">
        <v>3519767000</v>
      </c>
      <c r="G10" s="35">
        <v>1835949457000</v>
      </c>
      <c r="H10" s="32">
        <f t="shared" si="1"/>
        <v>1.9171371992731279E-3</v>
      </c>
      <c r="I10" s="35">
        <v>14535262000</v>
      </c>
      <c r="J10" s="35">
        <v>1835949457000</v>
      </c>
      <c r="K10" s="32">
        <f t="shared" si="2"/>
        <v>7.9170273149845212E-3</v>
      </c>
      <c r="L10" s="35">
        <v>70810982000</v>
      </c>
      <c r="M10" s="35">
        <v>1835949457000</v>
      </c>
      <c r="N10" s="32">
        <f t="shared" si="3"/>
        <v>3.8569134749334225E-2</v>
      </c>
      <c r="O10" s="35">
        <v>147852484000</v>
      </c>
      <c r="P10" s="35">
        <v>5528377977000</v>
      </c>
      <c r="Q10" s="32">
        <f t="shared" si="4"/>
        <v>2.6744279174672647E-2</v>
      </c>
      <c r="R10" s="35">
        <v>22066320364000</v>
      </c>
      <c r="S10" s="35">
        <v>43115368237000</v>
      </c>
      <c r="T10" s="32">
        <f t="shared" si="5"/>
        <v>0.51179709848943156</v>
      </c>
      <c r="U10" s="35">
        <v>5214863052000</v>
      </c>
      <c r="V10" s="35">
        <v>5528377977000</v>
      </c>
      <c r="W10" s="32">
        <f t="shared" si="6"/>
        <v>0.94328988967390937</v>
      </c>
      <c r="X10" s="35">
        <v>57173347000</v>
      </c>
      <c r="Y10" s="35">
        <v>62413310135000</v>
      </c>
      <c r="Z10" s="32">
        <f t="shared" si="7"/>
        <v>9.160441398851309E-4</v>
      </c>
      <c r="AA10" s="35">
        <v>22723300000</v>
      </c>
      <c r="AB10" s="35">
        <v>57173347000</v>
      </c>
      <c r="AC10" s="32">
        <f t="shared" si="8"/>
        <v>0.39744568391282042</v>
      </c>
      <c r="AD10" s="35">
        <v>42956835297000</v>
      </c>
      <c r="AE10" s="35">
        <v>43115368237000</v>
      </c>
      <c r="AF10" s="34">
        <f t="shared" si="9"/>
        <v>0.99632305262641929</v>
      </c>
      <c r="AG10" s="33">
        <v>0.4558623738117038</v>
      </c>
      <c r="AH10" s="32">
        <v>1.9171371992731279E-3</v>
      </c>
      <c r="AI10" s="32">
        <v>7.9170273149845212E-3</v>
      </c>
      <c r="AJ10" s="32">
        <v>3.8569134749334225E-2</v>
      </c>
      <c r="AK10" s="32">
        <v>2.6744279174672647E-2</v>
      </c>
      <c r="AL10" s="32">
        <v>0.51179709848943156</v>
      </c>
      <c r="AM10" s="32">
        <v>0.94328988967390937</v>
      </c>
      <c r="AN10" s="32">
        <v>9.160441398851309E-4</v>
      </c>
      <c r="AO10" s="32">
        <v>0.39744568391282042</v>
      </c>
      <c r="AP10" s="34">
        <v>0.99632305262641929</v>
      </c>
      <c r="AQ10" s="33">
        <f t="shared" si="10"/>
        <v>3.2822090914442673E-2</v>
      </c>
      <c r="AR10" s="32">
        <f t="shared" si="11"/>
        <v>1.5528811314112338E-4</v>
      </c>
      <c r="AS10" s="32">
        <f t="shared" si="12"/>
        <v>6.1752813056879265E-4</v>
      </c>
      <c r="AT10" s="32">
        <f t="shared" si="13"/>
        <v>2.6612702977040618E-3</v>
      </c>
      <c r="AU10" s="32">
        <f t="shared" si="14"/>
        <v>3.6256177455856652E-2</v>
      </c>
      <c r="AV10" s="32">
        <f t="shared" si="15"/>
        <v>3.2895463384847354E-3</v>
      </c>
      <c r="AW10" s="32">
        <f t="shared" si="16"/>
        <v>6.7147779321813414E-2</v>
      </c>
      <c r="AX10" s="32">
        <f t="shared" si="17"/>
        <v>0.14696456481119508</v>
      </c>
      <c r="AY10" s="32">
        <f t="shared" si="18"/>
        <v>0.21740189047149322</v>
      </c>
      <c r="AZ10" s="32">
        <f t="shared" si="19"/>
        <v>8.7665424187007021E-5</v>
      </c>
      <c r="BA10" s="32">
        <f t="shared" si="20"/>
        <v>3.4577774500415374E-2</v>
      </c>
      <c r="BB10" s="32">
        <f t="shared" si="21"/>
        <v>0.10690546354681478</v>
      </c>
      <c r="BC10" s="32">
        <f t="shared" si="22"/>
        <v>0.14157090347141715</v>
      </c>
      <c r="BD10" s="32">
        <f t="shared" si="23"/>
        <v>0.395228971398767</v>
      </c>
    </row>
    <row r="11" spans="1:56" x14ac:dyDescent="0.3">
      <c r="A11" s="2">
        <v>4</v>
      </c>
      <c r="B11" s="11" t="s">
        <v>21</v>
      </c>
      <c r="C11" s="35">
        <v>0</v>
      </c>
      <c r="D11" s="35">
        <v>1</v>
      </c>
      <c r="E11" s="32">
        <f t="shared" si="0"/>
        <v>0</v>
      </c>
      <c r="F11" s="35">
        <v>2022614326</v>
      </c>
      <c r="G11" s="35">
        <v>73921148633</v>
      </c>
      <c r="H11" s="32">
        <f t="shared" si="1"/>
        <v>2.7361781620058069E-2</v>
      </c>
      <c r="I11" s="35">
        <v>282381832</v>
      </c>
      <c r="J11" s="35">
        <v>73921148633</v>
      </c>
      <c r="K11" s="32">
        <f t="shared" si="2"/>
        <v>3.8200411820161931E-3</v>
      </c>
      <c r="L11" s="35">
        <v>1732593904</v>
      </c>
      <c r="M11" s="35">
        <v>73921148633</v>
      </c>
      <c r="N11" s="32">
        <f t="shared" si="3"/>
        <v>2.3438406140060066E-2</v>
      </c>
      <c r="O11" s="35">
        <v>-25248060678</v>
      </c>
      <c r="P11" s="35">
        <v>153012778963</v>
      </c>
      <c r="Q11" s="32">
        <f t="shared" si="4"/>
        <v>-0.16500622267703033</v>
      </c>
      <c r="R11" s="35">
        <v>596185030654</v>
      </c>
      <c r="S11" s="35">
        <v>1076882259223</v>
      </c>
      <c r="T11" s="32">
        <f t="shared" si="5"/>
        <v>0.55362136904749815</v>
      </c>
      <c r="U11" s="35">
        <v>149848854313</v>
      </c>
      <c r="V11" s="35">
        <v>153012778963</v>
      </c>
      <c r="W11" s="32">
        <f t="shared" si="6"/>
        <v>0.97932248096242291</v>
      </c>
      <c r="X11" s="35">
        <v>-19365573681</v>
      </c>
      <c r="Y11" s="35">
        <v>1439983332188</v>
      </c>
      <c r="Z11" s="32">
        <f t="shared" si="7"/>
        <v>-1.3448470720542817E-2</v>
      </c>
      <c r="AA11" s="35">
        <v>77328931</v>
      </c>
      <c r="AB11" s="35">
        <v>-19365573681</v>
      </c>
      <c r="AC11" s="32">
        <f t="shared" si="8"/>
        <v>-3.9931133605336545E-3</v>
      </c>
      <c r="AD11" s="35">
        <v>1076882259223</v>
      </c>
      <c r="AE11" s="35">
        <v>1076882259223</v>
      </c>
      <c r="AF11" s="34">
        <f t="shared" si="9"/>
        <v>1</v>
      </c>
      <c r="AG11" s="33">
        <v>0</v>
      </c>
      <c r="AH11" s="32">
        <v>2.7361781620058069E-2</v>
      </c>
      <c r="AI11" s="32">
        <v>3.8200411820161931E-3</v>
      </c>
      <c r="AJ11" s="32">
        <v>2.3438406140060066E-2</v>
      </c>
      <c r="AK11" s="32">
        <v>-0.16500622267703033</v>
      </c>
      <c r="AL11" s="32">
        <v>0.55362136904749815</v>
      </c>
      <c r="AM11" s="32">
        <v>0.97932248096242291</v>
      </c>
      <c r="AN11" s="32">
        <v>-1.3448470720542817E-2</v>
      </c>
      <c r="AO11" s="32">
        <v>-3.9931133605336545E-3</v>
      </c>
      <c r="AP11" s="34">
        <v>1</v>
      </c>
      <c r="AQ11" s="33">
        <f t="shared" si="10"/>
        <v>0</v>
      </c>
      <c r="AR11" s="32">
        <f t="shared" si="11"/>
        <v>2.2163043112247037E-3</v>
      </c>
      <c r="AS11" s="32">
        <f t="shared" si="12"/>
        <v>2.9796321219726306E-4</v>
      </c>
      <c r="AT11" s="32">
        <f t="shared" si="13"/>
        <v>1.6172500236641446E-3</v>
      </c>
      <c r="AU11" s="32">
        <f t="shared" si="14"/>
        <v>4.131517547086112E-3</v>
      </c>
      <c r="AV11" s="32">
        <f t="shared" si="15"/>
        <v>-2.0295765389274731E-2</v>
      </c>
      <c r="AW11" s="32">
        <f t="shared" si="16"/>
        <v>7.2635123619031752E-2</v>
      </c>
      <c r="AX11" s="32">
        <f t="shared" si="17"/>
        <v>0.15257844253394548</v>
      </c>
      <c r="AY11" s="32">
        <f t="shared" si="18"/>
        <v>0.2049178007637025</v>
      </c>
      <c r="AZ11" s="32">
        <f t="shared" si="19"/>
        <v>-1.2870186479559474E-3</v>
      </c>
      <c r="BA11" s="32">
        <f t="shared" si="20"/>
        <v>-3.4740086236642793E-4</v>
      </c>
      <c r="BB11" s="32">
        <f t="shared" si="21"/>
        <v>0.10729999999999999</v>
      </c>
      <c r="BC11" s="32">
        <f t="shared" si="22"/>
        <v>0.10566558048967761</v>
      </c>
      <c r="BD11" s="32">
        <f t="shared" si="23"/>
        <v>0.31471489880046621</v>
      </c>
    </row>
    <row r="12" spans="1:56" x14ac:dyDescent="0.3">
      <c r="A12" s="2">
        <v>5</v>
      </c>
      <c r="B12" s="11" t="s">
        <v>19</v>
      </c>
      <c r="C12" s="35">
        <v>250000000</v>
      </c>
      <c r="D12" s="35">
        <v>2714278584</v>
      </c>
      <c r="E12" s="32">
        <f t="shared" si="0"/>
        <v>9.2105505114209008E-2</v>
      </c>
      <c r="F12" s="35">
        <v>0</v>
      </c>
      <c r="G12" s="35">
        <v>1069775000000</v>
      </c>
      <c r="H12" s="32">
        <f t="shared" si="1"/>
        <v>0</v>
      </c>
      <c r="I12" s="35">
        <v>11862000000</v>
      </c>
      <c r="J12" s="35">
        <v>1069775000000</v>
      </c>
      <c r="K12" s="32">
        <f t="shared" si="2"/>
        <v>1.108831296300624E-2</v>
      </c>
      <c r="L12" s="35">
        <v>29333000000</v>
      </c>
      <c r="M12" s="35">
        <v>1069775000000</v>
      </c>
      <c r="N12" s="32">
        <f t="shared" si="3"/>
        <v>2.7419784534131009E-2</v>
      </c>
      <c r="O12" s="35">
        <v>9887000000</v>
      </c>
      <c r="P12" s="35">
        <v>2140056000000</v>
      </c>
      <c r="Q12" s="32">
        <f t="shared" si="4"/>
        <v>4.6199725614656812E-3</v>
      </c>
      <c r="R12" s="35">
        <v>4976583000000</v>
      </c>
      <c r="S12" s="35">
        <v>15691431000000</v>
      </c>
      <c r="T12" s="32">
        <f t="shared" si="5"/>
        <v>0.31715290976329691</v>
      </c>
      <c r="U12" s="35">
        <v>2056602000000</v>
      </c>
      <c r="V12" s="35">
        <v>2140056000000</v>
      </c>
      <c r="W12" s="32">
        <f t="shared" si="6"/>
        <v>0.96100382419899288</v>
      </c>
      <c r="X12" s="35">
        <v>6577000000</v>
      </c>
      <c r="Y12" s="35">
        <v>20343249000000</v>
      </c>
      <c r="Z12" s="32">
        <f t="shared" si="7"/>
        <v>3.233013566318733E-4</v>
      </c>
      <c r="AA12" s="35">
        <v>7080000000</v>
      </c>
      <c r="AB12" s="35">
        <v>6577000000</v>
      </c>
      <c r="AC12" s="32">
        <f t="shared" si="8"/>
        <v>1.0764786376767523</v>
      </c>
      <c r="AD12" s="35">
        <v>15089198000000</v>
      </c>
      <c r="AE12" s="35">
        <v>15691431000000</v>
      </c>
      <c r="AF12" s="34">
        <f t="shared" si="9"/>
        <v>0.96162026267712608</v>
      </c>
      <c r="AG12" s="33">
        <v>9.2105505114209008E-2</v>
      </c>
      <c r="AH12" s="32">
        <v>0</v>
      </c>
      <c r="AI12" s="32">
        <v>1.108831296300624E-2</v>
      </c>
      <c r="AJ12" s="32">
        <v>2.7419784534131009E-2</v>
      </c>
      <c r="AK12" s="32">
        <v>4.6199725614656812E-3</v>
      </c>
      <c r="AL12" s="32">
        <v>0.31715290976329691</v>
      </c>
      <c r="AM12" s="32">
        <v>0.96100382419899288</v>
      </c>
      <c r="AN12" s="32">
        <v>3.233013566318733E-4</v>
      </c>
      <c r="AO12" s="32">
        <v>1.0764786376767523</v>
      </c>
      <c r="AP12" s="34">
        <v>0.96162026267712608</v>
      </c>
      <c r="AQ12" s="33">
        <f t="shared" si="10"/>
        <v>6.6315963682230484E-3</v>
      </c>
      <c r="AR12" s="32">
        <f t="shared" si="11"/>
        <v>0</v>
      </c>
      <c r="AS12" s="32">
        <f t="shared" si="12"/>
        <v>8.6488841111448671E-4</v>
      </c>
      <c r="AT12" s="32">
        <f t="shared" si="13"/>
        <v>1.8919651328550397E-3</v>
      </c>
      <c r="AU12" s="32">
        <f t="shared" si="14"/>
        <v>9.388449912192575E-3</v>
      </c>
      <c r="AV12" s="32">
        <f t="shared" si="15"/>
        <v>5.6825662506027877E-4</v>
      </c>
      <c r="AW12" s="32">
        <f t="shared" si="16"/>
        <v>4.1610461760944552E-2</v>
      </c>
      <c r="AX12" s="32">
        <f t="shared" si="17"/>
        <v>0.14972439581020308</v>
      </c>
      <c r="AY12" s="32">
        <f t="shared" si="18"/>
        <v>0.19190311419620792</v>
      </c>
      <c r="AZ12" s="32">
        <f t="shared" si="19"/>
        <v>3.0939939829670275E-5</v>
      </c>
      <c r="BA12" s="32">
        <f t="shared" si="20"/>
        <v>9.3653641477877442E-2</v>
      </c>
      <c r="BB12" s="32">
        <f t="shared" si="21"/>
        <v>0.10318185418525562</v>
      </c>
      <c r="BC12" s="32">
        <f t="shared" si="22"/>
        <v>0.19686643560296274</v>
      </c>
      <c r="BD12" s="32">
        <f t="shared" si="23"/>
        <v>0.39815799971136323</v>
      </c>
    </row>
    <row r="13" spans="1:56" x14ac:dyDescent="0.3">
      <c r="A13" s="2">
        <v>6</v>
      </c>
      <c r="B13" s="11" t="s">
        <v>17</v>
      </c>
      <c r="C13" s="35">
        <v>0</v>
      </c>
      <c r="D13" s="35">
        <v>1798000000</v>
      </c>
      <c r="E13" s="32">
        <f t="shared" si="0"/>
        <v>0</v>
      </c>
      <c r="F13" s="35">
        <v>39799000</v>
      </c>
      <c r="G13" s="35">
        <v>361092601000</v>
      </c>
      <c r="H13" s="32">
        <f t="shared" si="1"/>
        <v>1.1021826503722794E-4</v>
      </c>
      <c r="I13" s="35">
        <v>0</v>
      </c>
      <c r="J13" s="35">
        <v>361092601000</v>
      </c>
      <c r="K13" s="32">
        <f t="shared" si="2"/>
        <v>0</v>
      </c>
      <c r="L13" s="35">
        <v>0</v>
      </c>
      <c r="M13" s="35">
        <v>361092601000</v>
      </c>
      <c r="N13" s="32">
        <f t="shared" si="3"/>
        <v>0</v>
      </c>
      <c r="O13" s="35">
        <v>34317973000</v>
      </c>
      <c r="P13" s="35">
        <v>742209300000</v>
      </c>
      <c r="Q13" s="32">
        <f t="shared" si="4"/>
        <v>4.6237594974894547E-2</v>
      </c>
      <c r="R13" s="35">
        <v>1292787096000</v>
      </c>
      <c r="S13" s="35">
        <v>4400115845000</v>
      </c>
      <c r="T13" s="32">
        <f t="shared" si="5"/>
        <v>0.29380751360649687</v>
      </c>
      <c r="U13" s="35">
        <v>593150492000</v>
      </c>
      <c r="V13" s="35">
        <v>742209300000</v>
      </c>
      <c r="W13" s="32">
        <f t="shared" si="6"/>
        <v>0.79916876816283489</v>
      </c>
      <c r="X13" s="35">
        <v>21702238000</v>
      </c>
      <c r="Y13" s="35">
        <v>6093487708000</v>
      </c>
      <c r="Z13" s="32">
        <f t="shared" si="7"/>
        <v>3.5615462014484136E-3</v>
      </c>
      <c r="AA13" s="35">
        <v>1289503000</v>
      </c>
      <c r="AB13" s="35">
        <v>21702238000</v>
      </c>
      <c r="AC13" s="32">
        <f t="shared" si="8"/>
        <v>5.941797339057843E-2</v>
      </c>
      <c r="AD13" s="35">
        <v>4299704637000</v>
      </c>
      <c r="AE13" s="35">
        <v>4400115845000</v>
      </c>
      <c r="AF13" s="34">
        <f t="shared" si="9"/>
        <v>0.97717987172676357</v>
      </c>
      <c r="AG13" s="33">
        <v>0</v>
      </c>
      <c r="AH13" s="32">
        <v>1.1021826503722794E-4</v>
      </c>
      <c r="AI13" s="32">
        <v>0</v>
      </c>
      <c r="AJ13" s="32">
        <v>0</v>
      </c>
      <c r="AK13" s="32">
        <v>4.6237594974894547E-2</v>
      </c>
      <c r="AL13" s="32">
        <v>0.29380751360649687</v>
      </c>
      <c r="AM13" s="32">
        <v>0.79916876816283489</v>
      </c>
      <c r="AN13" s="32">
        <v>3.5615462014484136E-3</v>
      </c>
      <c r="AO13" s="32">
        <v>5.941797339057843E-2</v>
      </c>
      <c r="AP13" s="34">
        <v>0.97717987172676357</v>
      </c>
      <c r="AQ13" s="33">
        <f t="shared" si="10"/>
        <v>0</v>
      </c>
      <c r="AR13" s="32">
        <f t="shared" si="11"/>
        <v>8.9276794680154632E-6</v>
      </c>
      <c r="AS13" s="32">
        <f t="shared" si="12"/>
        <v>0</v>
      </c>
      <c r="AT13" s="32">
        <f t="shared" si="13"/>
        <v>0</v>
      </c>
      <c r="AU13" s="32">
        <f t="shared" si="14"/>
        <v>8.9276794680154632E-6</v>
      </c>
      <c r="AV13" s="32">
        <f t="shared" si="15"/>
        <v>5.6872241819120291E-3</v>
      </c>
      <c r="AW13" s="32">
        <f t="shared" si="16"/>
        <v>3.8547545785172388E-2</v>
      </c>
      <c r="AX13" s="32">
        <f t="shared" si="17"/>
        <v>0.12451049407976968</v>
      </c>
      <c r="AY13" s="32">
        <f t="shared" si="18"/>
        <v>0.16874526404685408</v>
      </c>
      <c r="AZ13" s="32">
        <f t="shared" si="19"/>
        <v>3.4083997147861322E-4</v>
      </c>
      <c r="BA13" s="32">
        <f t="shared" si="20"/>
        <v>5.1693636849803231E-3</v>
      </c>
      <c r="BB13" s="32">
        <f t="shared" si="21"/>
        <v>0.10485140023628171</v>
      </c>
      <c r="BC13" s="32">
        <f t="shared" si="22"/>
        <v>0.11036160389274065</v>
      </c>
      <c r="BD13" s="32">
        <f t="shared" si="23"/>
        <v>0.27911579561906275</v>
      </c>
    </row>
    <row r="14" spans="1:56" x14ac:dyDescent="0.3">
      <c r="A14" s="2">
        <v>7</v>
      </c>
      <c r="B14" s="11" t="s">
        <v>15</v>
      </c>
      <c r="C14" s="35">
        <v>1209578000</v>
      </c>
      <c r="D14" s="35">
        <v>7610468951</v>
      </c>
      <c r="E14" s="32">
        <f t="shared" si="0"/>
        <v>0.15893606659298753</v>
      </c>
      <c r="F14" s="35">
        <v>0</v>
      </c>
      <c r="G14" s="35">
        <v>1119482000000</v>
      </c>
      <c r="H14" s="32">
        <f t="shared" si="1"/>
        <v>0</v>
      </c>
      <c r="I14" s="35">
        <v>27349000000</v>
      </c>
      <c r="J14" s="35">
        <v>1119482000000</v>
      </c>
      <c r="K14" s="32">
        <f t="shared" si="2"/>
        <v>2.4430048897615148E-2</v>
      </c>
      <c r="L14" s="35">
        <v>59685000000</v>
      </c>
      <c r="M14" s="35">
        <v>1119482000000</v>
      </c>
      <c r="N14" s="32">
        <f t="shared" si="3"/>
        <v>5.3314836683394644E-2</v>
      </c>
      <c r="O14" s="35">
        <v>222323000000</v>
      </c>
      <c r="P14" s="35">
        <v>2126495000000</v>
      </c>
      <c r="Q14" s="32">
        <f t="shared" si="4"/>
        <v>0.10454903491426032</v>
      </c>
      <c r="R14" s="35">
        <v>2471835000000</v>
      </c>
      <c r="S14" s="35">
        <v>15040920000000</v>
      </c>
      <c r="T14" s="32">
        <f t="shared" si="5"/>
        <v>0.16434067862870091</v>
      </c>
      <c r="U14" s="35">
        <v>2026108000000</v>
      </c>
      <c r="V14" s="35">
        <v>2126495000000</v>
      </c>
      <c r="W14" s="32">
        <f t="shared" si="6"/>
        <v>0.9527922708494494</v>
      </c>
      <c r="X14" s="35">
        <v>163251000000</v>
      </c>
      <c r="Y14" s="35">
        <v>19492112000000</v>
      </c>
      <c r="Z14" s="32">
        <f t="shared" si="7"/>
        <v>8.375234043391501E-3</v>
      </c>
      <c r="AA14" s="35">
        <v>10893000000</v>
      </c>
      <c r="AB14" s="35">
        <v>163251000000</v>
      </c>
      <c r="AC14" s="32">
        <f t="shared" si="8"/>
        <v>6.6725471819468182E-2</v>
      </c>
      <c r="AD14" s="35">
        <v>14383804000000</v>
      </c>
      <c r="AE14" s="35">
        <v>15040920000000</v>
      </c>
      <c r="AF14" s="34">
        <f t="shared" si="9"/>
        <v>0.95631144903370269</v>
      </c>
      <c r="AG14" s="33">
        <v>0.15893606659298753</v>
      </c>
      <c r="AH14" s="32">
        <v>0</v>
      </c>
      <c r="AI14" s="32">
        <v>2.4430048897615148E-2</v>
      </c>
      <c r="AJ14" s="32">
        <v>5.3314836683394644E-2</v>
      </c>
      <c r="AK14" s="32">
        <v>0.10454903491426032</v>
      </c>
      <c r="AL14" s="32">
        <v>0.16434067862870091</v>
      </c>
      <c r="AM14" s="32">
        <v>0.9527922708494494</v>
      </c>
      <c r="AN14" s="32">
        <v>8.375234043391501E-3</v>
      </c>
      <c r="AO14" s="32">
        <v>6.6725471819468182E-2</v>
      </c>
      <c r="AP14" s="34">
        <v>0.95631144903370269</v>
      </c>
      <c r="AQ14" s="33">
        <f t="shared" si="10"/>
        <v>1.1443396794695101E-2</v>
      </c>
      <c r="AR14" s="32">
        <f t="shared" si="11"/>
        <v>0</v>
      </c>
      <c r="AS14" s="32">
        <f t="shared" si="12"/>
        <v>1.9055438140139814E-3</v>
      </c>
      <c r="AT14" s="32">
        <f t="shared" si="13"/>
        <v>3.6787237311542305E-3</v>
      </c>
      <c r="AU14" s="32">
        <f t="shared" si="14"/>
        <v>1.7027664339863312E-2</v>
      </c>
      <c r="AV14" s="32">
        <f t="shared" si="15"/>
        <v>1.2859531294454017E-2</v>
      </c>
      <c r="AW14" s="32">
        <f t="shared" si="16"/>
        <v>2.1561497036085561E-2</v>
      </c>
      <c r="AX14" s="32">
        <f t="shared" si="17"/>
        <v>0.1484450357983442</v>
      </c>
      <c r="AY14" s="32">
        <f t="shared" si="18"/>
        <v>0.18286606412888379</v>
      </c>
      <c r="AZ14" s="32">
        <f t="shared" si="19"/>
        <v>8.0150989795256663E-4</v>
      </c>
      <c r="BA14" s="32">
        <f t="shared" si="20"/>
        <v>5.8051160482937318E-3</v>
      </c>
      <c r="BB14" s="32">
        <f t="shared" si="21"/>
        <v>0.10261221848131628</v>
      </c>
      <c r="BC14" s="32">
        <f t="shared" si="22"/>
        <v>0.10921884442756258</v>
      </c>
      <c r="BD14" s="32">
        <f t="shared" si="23"/>
        <v>0.30911257289630967</v>
      </c>
    </row>
    <row r="15" spans="1:56" x14ac:dyDescent="0.3">
      <c r="A15" s="2">
        <v>8</v>
      </c>
      <c r="B15" s="11" t="s">
        <v>13</v>
      </c>
      <c r="C15" s="35">
        <v>12517000000</v>
      </c>
      <c r="D15" s="35">
        <v>30529000000</v>
      </c>
      <c r="E15" s="32">
        <f t="shared" si="0"/>
        <v>0.41000360313144879</v>
      </c>
      <c r="F15" s="35">
        <v>2407737118</v>
      </c>
      <c r="G15" s="35">
        <v>3998876464234</v>
      </c>
      <c r="H15" s="32">
        <f t="shared" si="1"/>
        <v>6.021034006763725E-4</v>
      </c>
      <c r="I15" s="35">
        <v>27761037604</v>
      </c>
      <c r="J15" s="35">
        <v>3998876464234</v>
      </c>
      <c r="K15" s="32">
        <f t="shared" si="2"/>
        <v>6.9422093561266668E-3</v>
      </c>
      <c r="L15" s="35">
        <v>55512477284</v>
      </c>
      <c r="M15" s="35">
        <v>3998876464234</v>
      </c>
      <c r="N15" s="32">
        <f t="shared" si="3"/>
        <v>1.3882018557088292E-2</v>
      </c>
      <c r="O15" s="35">
        <v>98935835411</v>
      </c>
      <c r="P15" s="35">
        <v>6549114167354</v>
      </c>
      <c r="Q15" s="32">
        <f t="shared" si="4"/>
        <v>1.510675075786203E-2</v>
      </c>
      <c r="R15" s="35">
        <v>10809667396576</v>
      </c>
      <c r="S15" s="35">
        <v>49133142219579</v>
      </c>
      <c r="T15" s="32">
        <f t="shared" si="5"/>
        <v>0.22000765487920432</v>
      </c>
      <c r="U15" s="35">
        <v>5546561312043</v>
      </c>
      <c r="V15" s="35">
        <v>6549114167354</v>
      </c>
      <c r="W15" s="32">
        <f t="shared" si="6"/>
        <v>0.84691779228578401</v>
      </c>
      <c r="X15" s="35">
        <v>71778420782</v>
      </c>
      <c r="Y15" s="35">
        <v>66942422284791</v>
      </c>
      <c r="Z15" s="32">
        <f t="shared" si="7"/>
        <v>1.072241163856237E-3</v>
      </c>
      <c r="AA15" s="35">
        <v>50794078580</v>
      </c>
      <c r="AB15" s="35">
        <v>71778420782</v>
      </c>
      <c r="AC15" s="32">
        <f t="shared" si="8"/>
        <v>0.70765110219223049</v>
      </c>
      <c r="AD15" s="35">
        <v>45430864222249</v>
      </c>
      <c r="AE15" s="35">
        <v>49133142219579</v>
      </c>
      <c r="AF15" s="34">
        <f t="shared" si="9"/>
        <v>0.92464805159856667</v>
      </c>
      <c r="AG15" s="33">
        <v>0.41000360313144879</v>
      </c>
      <c r="AH15" s="32">
        <v>6.021034006763725E-4</v>
      </c>
      <c r="AI15" s="32">
        <v>6.9422093561266668E-3</v>
      </c>
      <c r="AJ15" s="32">
        <v>1.3882018557088292E-2</v>
      </c>
      <c r="AK15" s="32">
        <v>1.510675075786203E-2</v>
      </c>
      <c r="AL15" s="32">
        <v>0.22000765487920432</v>
      </c>
      <c r="AM15" s="32">
        <v>0.84691779228578401</v>
      </c>
      <c r="AN15" s="32">
        <v>1.072241163856237E-3</v>
      </c>
      <c r="AO15" s="32">
        <v>0.70765110219223049</v>
      </c>
      <c r="AP15" s="34">
        <v>0.92464805159856667</v>
      </c>
      <c r="AQ15" s="33">
        <f t="shared" si="10"/>
        <v>2.952025942546431E-2</v>
      </c>
      <c r="AR15" s="32">
        <f t="shared" si="11"/>
        <v>4.8770375454786174E-5</v>
      </c>
      <c r="AS15" s="32">
        <f t="shared" si="12"/>
        <v>5.4149232977788E-4</v>
      </c>
      <c r="AT15" s="32">
        <f t="shared" si="13"/>
        <v>9.5785928043909212E-4</v>
      </c>
      <c r="AU15" s="32">
        <f t="shared" si="14"/>
        <v>3.1068381411136065E-2</v>
      </c>
      <c r="AV15" s="32">
        <f t="shared" si="15"/>
        <v>1.8581303432170294E-3</v>
      </c>
      <c r="AW15" s="32">
        <f t="shared" si="16"/>
        <v>2.8865004320151603E-2</v>
      </c>
      <c r="AX15" s="32">
        <f t="shared" si="17"/>
        <v>0.13194979203812515</v>
      </c>
      <c r="AY15" s="32">
        <f t="shared" si="18"/>
        <v>0.16267292670149378</v>
      </c>
      <c r="AZ15" s="32">
        <f t="shared" si="19"/>
        <v>1.0261347938104188E-4</v>
      </c>
      <c r="BA15" s="32">
        <f t="shared" si="20"/>
        <v>6.1565645890724045E-2</v>
      </c>
      <c r="BB15" s="32">
        <f t="shared" si="21"/>
        <v>9.9214735936526202E-2</v>
      </c>
      <c r="BC15" s="32">
        <f t="shared" si="22"/>
        <v>0.1608829953066313</v>
      </c>
      <c r="BD15" s="32">
        <f t="shared" si="23"/>
        <v>0.35462430341926116</v>
      </c>
    </row>
    <row r="16" spans="1:56" x14ac:dyDescent="0.3">
      <c r="A16" s="2">
        <v>9</v>
      </c>
      <c r="B16" s="11" t="s">
        <v>11</v>
      </c>
      <c r="C16" s="35">
        <v>500000000</v>
      </c>
      <c r="D16" s="35">
        <v>4500000000</v>
      </c>
      <c r="E16" s="32">
        <f t="shared" si="0"/>
        <v>0.1111111111111111</v>
      </c>
      <c r="F16" s="35">
        <v>0</v>
      </c>
      <c r="G16" s="35">
        <v>945066574000</v>
      </c>
      <c r="H16" s="32">
        <f t="shared" si="1"/>
        <v>0</v>
      </c>
      <c r="I16" s="35">
        <v>4271087000</v>
      </c>
      <c r="J16" s="35">
        <v>945066574000</v>
      </c>
      <c r="K16" s="32">
        <f t="shared" si="2"/>
        <v>4.5193504008110225E-3</v>
      </c>
      <c r="L16" s="35">
        <v>0</v>
      </c>
      <c r="M16" s="35">
        <v>945066574000</v>
      </c>
      <c r="N16" s="32">
        <f t="shared" si="3"/>
        <v>0</v>
      </c>
      <c r="O16" s="35">
        <v>23164744000</v>
      </c>
      <c r="P16" s="35">
        <v>1380376188000</v>
      </c>
      <c r="Q16" s="32">
        <f t="shared" si="4"/>
        <v>1.6781471747613196E-2</v>
      </c>
      <c r="R16" s="35">
        <v>41417733000</v>
      </c>
      <c r="S16" s="35">
        <v>5455672045000</v>
      </c>
      <c r="T16" s="32">
        <f t="shared" si="5"/>
        <v>7.5916830517623246E-3</v>
      </c>
      <c r="U16" s="35">
        <v>1195321911000</v>
      </c>
      <c r="V16" s="35">
        <v>1380376188000</v>
      </c>
      <c r="W16" s="32">
        <f t="shared" si="6"/>
        <v>0.86593924278850276</v>
      </c>
      <c r="X16" s="35">
        <v>17396222000</v>
      </c>
      <c r="Y16" s="35">
        <v>7042486466000</v>
      </c>
      <c r="Z16" s="32">
        <f t="shared" si="7"/>
        <v>2.4701818149010556E-3</v>
      </c>
      <c r="AA16" s="35">
        <v>4252000000</v>
      </c>
      <c r="AB16" s="35">
        <v>17396222000</v>
      </c>
      <c r="AC16" s="32">
        <f t="shared" si="8"/>
        <v>0.24442088632807743</v>
      </c>
      <c r="AD16" s="35">
        <v>5364945049000</v>
      </c>
      <c r="AE16" s="35">
        <v>5455672045000</v>
      </c>
      <c r="AF16" s="34">
        <f t="shared" si="9"/>
        <v>0.98337015215510448</v>
      </c>
      <c r="AG16" s="33">
        <v>0.1111111111111111</v>
      </c>
      <c r="AH16" s="32">
        <v>0</v>
      </c>
      <c r="AI16" s="32">
        <v>4.5193504008110225E-3</v>
      </c>
      <c r="AJ16" s="32">
        <v>0</v>
      </c>
      <c r="AK16" s="32">
        <v>1.6781471747613196E-2</v>
      </c>
      <c r="AL16" s="32">
        <v>7.5916830517623246E-3</v>
      </c>
      <c r="AM16" s="32">
        <v>0.86593924278850276</v>
      </c>
      <c r="AN16" s="32">
        <v>2.4701818149010556E-3</v>
      </c>
      <c r="AO16" s="32">
        <v>0.24442088632807743</v>
      </c>
      <c r="AP16" s="34">
        <v>0.98337015215510448</v>
      </c>
      <c r="AQ16" s="33">
        <f t="shared" si="10"/>
        <v>7.9999999999999984E-3</v>
      </c>
      <c r="AR16" s="32">
        <f t="shared" si="11"/>
        <v>0</v>
      </c>
      <c r="AS16" s="32">
        <f t="shared" si="12"/>
        <v>3.5250933126325975E-4</v>
      </c>
      <c r="AT16" s="32">
        <f t="shared" si="13"/>
        <v>0</v>
      </c>
      <c r="AU16" s="32">
        <f t="shared" si="14"/>
        <v>8.3525093312632574E-3</v>
      </c>
      <c r="AV16" s="32">
        <f t="shared" si="15"/>
        <v>2.0641210249564231E-3</v>
      </c>
      <c r="AW16" s="32">
        <f t="shared" si="16"/>
        <v>9.9602881639121693E-4</v>
      </c>
      <c r="AX16" s="32">
        <f t="shared" si="17"/>
        <v>0.13491333402644873</v>
      </c>
      <c r="AY16" s="32">
        <f t="shared" si="18"/>
        <v>0.13797348386779637</v>
      </c>
      <c r="AZ16" s="32">
        <f t="shared" si="19"/>
        <v>2.3639639968603101E-4</v>
      </c>
      <c r="BA16" s="32">
        <f t="shared" si="20"/>
        <v>2.1264617110542734E-2</v>
      </c>
      <c r="BB16" s="32">
        <f t="shared" si="21"/>
        <v>0.10551561732624271</v>
      </c>
      <c r="BC16" s="32">
        <f t="shared" si="22"/>
        <v>0.12701663083647147</v>
      </c>
      <c r="BD16" s="32">
        <f t="shared" si="23"/>
        <v>0.27334262403553111</v>
      </c>
    </row>
    <row r="17" spans="1:56" x14ac:dyDescent="0.3">
      <c r="A17" s="2">
        <v>10</v>
      </c>
      <c r="B17" s="11" t="s">
        <v>9</v>
      </c>
      <c r="C17" s="35">
        <v>0</v>
      </c>
      <c r="D17" s="35">
        <v>572655000</v>
      </c>
      <c r="E17" s="32">
        <f t="shared" si="0"/>
        <v>0</v>
      </c>
      <c r="F17" s="35">
        <v>0</v>
      </c>
      <c r="G17" s="35">
        <v>128060673000</v>
      </c>
      <c r="H17" s="32">
        <f t="shared" si="1"/>
        <v>0</v>
      </c>
      <c r="I17" s="35">
        <v>2462038000</v>
      </c>
      <c r="J17" s="35">
        <v>128060673000</v>
      </c>
      <c r="K17" s="32">
        <f t="shared" si="2"/>
        <v>1.9225558809924416E-2</v>
      </c>
      <c r="L17" s="35">
        <v>4097513000</v>
      </c>
      <c r="M17" s="35">
        <v>128060673000</v>
      </c>
      <c r="N17" s="32">
        <f t="shared" si="3"/>
        <v>3.1996653648696659E-2</v>
      </c>
      <c r="O17" s="35">
        <v>97509770000</v>
      </c>
      <c r="P17" s="35">
        <v>559788716000</v>
      </c>
      <c r="Q17" s="32">
        <f t="shared" si="4"/>
        <v>0.17419031004547794</v>
      </c>
      <c r="R17" s="35">
        <v>4155867855000</v>
      </c>
      <c r="S17" s="35">
        <v>4793845359000</v>
      </c>
      <c r="T17" s="32">
        <f t="shared" si="5"/>
        <v>0.86691737921786394</v>
      </c>
      <c r="U17" s="35">
        <v>526519793000</v>
      </c>
      <c r="V17" s="35">
        <v>559788716000</v>
      </c>
      <c r="W17" s="32">
        <f t="shared" si="6"/>
        <v>0.94056878595602134</v>
      </c>
      <c r="X17" s="35">
        <v>70938895000</v>
      </c>
      <c r="Y17" s="35">
        <v>6207678452000</v>
      </c>
      <c r="Z17" s="32">
        <f t="shared" si="7"/>
        <v>1.1427604626838362E-2</v>
      </c>
      <c r="AA17" s="35">
        <v>829138000</v>
      </c>
      <c r="AB17" s="35">
        <v>70938895000</v>
      </c>
      <c r="AC17" s="32">
        <f t="shared" si="8"/>
        <v>1.168805913878416E-2</v>
      </c>
      <c r="AD17" s="35">
        <v>4781875359000</v>
      </c>
      <c r="AE17" s="35">
        <v>4793845359000</v>
      </c>
      <c r="AF17" s="34">
        <f t="shared" si="9"/>
        <v>0.99750304836647941</v>
      </c>
      <c r="AG17" s="33">
        <v>0</v>
      </c>
      <c r="AH17" s="32">
        <v>0</v>
      </c>
      <c r="AI17" s="32">
        <v>1.9225558809924416E-2</v>
      </c>
      <c r="AJ17" s="32">
        <v>3.1996653648696659E-2</v>
      </c>
      <c r="AK17" s="32">
        <v>0.17419031004547794</v>
      </c>
      <c r="AL17" s="32">
        <v>0.86691737921786394</v>
      </c>
      <c r="AM17" s="32">
        <v>0.94056878595602134</v>
      </c>
      <c r="AN17" s="32">
        <v>1.1427604626838362E-2</v>
      </c>
      <c r="AO17" s="32">
        <v>1.168805913878416E-2</v>
      </c>
      <c r="AP17" s="34">
        <v>0.99750304836647941</v>
      </c>
      <c r="AQ17" s="33">
        <f t="shared" si="10"/>
        <v>0</v>
      </c>
      <c r="AR17" s="32">
        <f t="shared" si="11"/>
        <v>0</v>
      </c>
      <c r="AS17" s="32">
        <f t="shared" si="12"/>
        <v>1.4995935871741045E-3</v>
      </c>
      <c r="AT17" s="32">
        <f t="shared" si="13"/>
        <v>2.2077691017600696E-3</v>
      </c>
      <c r="AU17" s="32">
        <f t="shared" si="14"/>
        <v>3.7073626889341741E-3</v>
      </c>
      <c r="AV17" s="32">
        <f t="shared" si="15"/>
        <v>2.1425408135593786E-2</v>
      </c>
      <c r="AW17" s="32">
        <f t="shared" si="16"/>
        <v>0.11373956015338374</v>
      </c>
      <c r="AX17" s="32">
        <f t="shared" si="17"/>
        <v>0.14654061685194811</v>
      </c>
      <c r="AY17" s="32">
        <f t="shared" si="18"/>
        <v>0.28170558514092564</v>
      </c>
      <c r="AZ17" s="32">
        <f t="shared" si="19"/>
        <v>1.0936217627884311E-3</v>
      </c>
      <c r="BA17" s="32">
        <f t="shared" si="20"/>
        <v>1.0168611450742219E-3</v>
      </c>
      <c r="BB17" s="32">
        <f t="shared" si="21"/>
        <v>0.10703207708972322</v>
      </c>
      <c r="BC17" s="32">
        <f t="shared" si="22"/>
        <v>0.10914255999758588</v>
      </c>
      <c r="BD17" s="32">
        <f t="shared" si="23"/>
        <v>0.3945555078274457</v>
      </c>
    </row>
    <row r="18" spans="1:56" x14ac:dyDescent="0.3">
      <c r="A18" s="2">
        <v>11</v>
      </c>
      <c r="B18" s="11" t="s">
        <v>7</v>
      </c>
      <c r="C18" s="35">
        <v>0</v>
      </c>
      <c r="D18" s="35">
        <v>377710000</v>
      </c>
      <c r="E18" s="32">
        <f t="shared" si="0"/>
        <v>0</v>
      </c>
      <c r="F18" s="35">
        <v>0</v>
      </c>
      <c r="G18" s="35">
        <v>154819391140</v>
      </c>
      <c r="H18" s="32">
        <f t="shared" si="1"/>
        <v>0</v>
      </c>
      <c r="I18" s="35">
        <v>2503611472</v>
      </c>
      <c r="J18" s="35">
        <v>154819391140</v>
      </c>
      <c r="K18" s="32">
        <f t="shared" si="2"/>
        <v>1.6171175028947347E-2</v>
      </c>
      <c r="L18" s="35">
        <v>4181842055</v>
      </c>
      <c r="M18" s="35">
        <v>154819391140</v>
      </c>
      <c r="N18" s="32">
        <f t="shared" si="3"/>
        <v>2.7011099993400994E-2</v>
      </c>
      <c r="O18" s="35">
        <v>16460238726</v>
      </c>
      <c r="P18" s="35">
        <v>502834102523</v>
      </c>
      <c r="Q18" s="32">
        <f t="shared" si="4"/>
        <v>3.2734929161347202E-2</v>
      </c>
      <c r="R18" s="35">
        <v>1461971543421</v>
      </c>
      <c r="S18" s="35">
        <v>3710719774228</v>
      </c>
      <c r="T18" s="32">
        <f t="shared" si="5"/>
        <v>0.39398597371184063</v>
      </c>
      <c r="U18" s="35">
        <v>460596190519</v>
      </c>
      <c r="V18" s="35">
        <v>502834102523</v>
      </c>
      <c r="W18" s="32">
        <f t="shared" si="6"/>
        <v>0.91600030349558881</v>
      </c>
      <c r="X18" s="35">
        <v>8661952636</v>
      </c>
      <c r="Y18" s="35">
        <v>5161300488180</v>
      </c>
      <c r="Z18" s="32">
        <f t="shared" si="7"/>
        <v>1.6782500177691486E-3</v>
      </c>
      <c r="AA18" s="35">
        <v>0</v>
      </c>
      <c r="AB18" s="35">
        <v>8661952636</v>
      </c>
      <c r="AC18" s="32">
        <f t="shared" si="8"/>
        <v>0</v>
      </c>
      <c r="AD18" s="35">
        <v>3696967608356</v>
      </c>
      <c r="AE18" s="35">
        <v>3710719774228</v>
      </c>
      <c r="AF18" s="34">
        <f t="shared" si="9"/>
        <v>0.99629393575674652</v>
      </c>
      <c r="AG18" s="33">
        <v>0</v>
      </c>
      <c r="AH18" s="32">
        <v>0</v>
      </c>
      <c r="AI18" s="32">
        <v>1.6171175028947347E-2</v>
      </c>
      <c r="AJ18" s="32">
        <v>2.7011099993400994E-2</v>
      </c>
      <c r="AK18" s="32">
        <v>3.2734929161347202E-2</v>
      </c>
      <c r="AL18" s="32">
        <v>0.39398597371184063</v>
      </c>
      <c r="AM18" s="32">
        <v>0.91600030349558881</v>
      </c>
      <c r="AN18" s="32">
        <v>1.6782500177691486E-3</v>
      </c>
      <c r="AO18" s="32">
        <v>0</v>
      </c>
      <c r="AP18" s="34">
        <v>0.99629393575674652</v>
      </c>
      <c r="AQ18" s="33">
        <f t="shared" si="10"/>
        <v>0</v>
      </c>
      <c r="AR18" s="32">
        <f t="shared" si="11"/>
        <v>0</v>
      </c>
      <c r="AS18" s="32">
        <f t="shared" si="12"/>
        <v>1.2613516522578933E-3</v>
      </c>
      <c r="AT18" s="32">
        <f t="shared" si="13"/>
        <v>1.8637658995446687E-3</v>
      </c>
      <c r="AU18" s="32">
        <f t="shared" si="14"/>
        <v>3.1251175518025621E-3</v>
      </c>
      <c r="AV18" s="32">
        <f t="shared" si="15"/>
        <v>4.0263962868457058E-3</v>
      </c>
      <c r="AW18" s="32">
        <f t="shared" si="16"/>
        <v>5.1690959750993491E-2</v>
      </c>
      <c r="AX18" s="32">
        <f t="shared" si="17"/>
        <v>0.14271284728461273</v>
      </c>
      <c r="AY18" s="32">
        <f t="shared" si="18"/>
        <v>0.19843020332245193</v>
      </c>
      <c r="AZ18" s="32">
        <f t="shared" si="19"/>
        <v>1.6060852670050753E-4</v>
      </c>
      <c r="BA18" s="32">
        <f t="shared" si="20"/>
        <v>0</v>
      </c>
      <c r="BB18" s="32">
        <f t="shared" si="21"/>
        <v>0.10690233930669889</v>
      </c>
      <c r="BC18" s="32">
        <f t="shared" si="22"/>
        <v>0.1070629478333994</v>
      </c>
      <c r="BD18" s="32">
        <f t="shared" si="23"/>
        <v>0.30861826870765385</v>
      </c>
    </row>
    <row r="19" spans="1:56" x14ac:dyDescent="0.3">
      <c r="A19" s="2">
        <v>12</v>
      </c>
      <c r="B19" s="11" t="s">
        <v>5</v>
      </c>
      <c r="C19" s="35">
        <v>0</v>
      </c>
      <c r="D19" s="35">
        <v>201506524</v>
      </c>
      <c r="E19" s="32">
        <f t="shared" si="0"/>
        <v>0</v>
      </c>
      <c r="F19" s="35">
        <v>0</v>
      </c>
      <c r="G19" s="35">
        <v>94968651431</v>
      </c>
      <c r="H19" s="32">
        <f t="shared" si="1"/>
        <v>0</v>
      </c>
      <c r="I19" s="35">
        <v>1034421984</v>
      </c>
      <c r="J19" s="35">
        <v>94968651431</v>
      </c>
      <c r="K19" s="32">
        <f t="shared" si="2"/>
        <v>1.0892246740510632E-2</v>
      </c>
      <c r="L19" s="35">
        <v>1064416556</v>
      </c>
      <c r="M19" s="35">
        <v>94968651431</v>
      </c>
      <c r="N19" s="32">
        <f t="shared" si="3"/>
        <v>1.1208083298659429E-2</v>
      </c>
      <c r="O19" s="35">
        <v>17618290351</v>
      </c>
      <c r="P19" s="35">
        <v>245454042759</v>
      </c>
      <c r="Q19" s="32">
        <f t="shared" si="4"/>
        <v>7.1778366951969846E-2</v>
      </c>
      <c r="R19" s="35">
        <v>1007345021195</v>
      </c>
      <c r="S19" s="35">
        <v>2132223608536</v>
      </c>
      <c r="T19" s="32">
        <f t="shared" si="5"/>
        <v>0.47243873351850291</v>
      </c>
      <c r="U19" s="35">
        <v>227364541449</v>
      </c>
      <c r="V19" s="35">
        <v>245454042759</v>
      </c>
      <c r="W19" s="32">
        <f t="shared" si="6"/>
        <v>0.92630188076485975</v>
      </c>
      <c r="X19" s="35">
        <v>12949752122</v>
      </c>
      <c r="Y19" s="35">
        <v>2994449136265</v>
      </c>
      <c r="Z19" s="32">
        <f t="shared" si="7"/>
        <v>4.3245857694388249E-3</v>
      </c>
      <c r="AA19" s="35">
        <v>25026771</v>
      </c>
      <c r="AB19" s="35">
        <v>12949752122</v>
      </c>
      <c r="AC19" s="32">
        <f t="shared" si="8"/>
        <v>1.9326061815100432E-3</v>
      </c>
      <c r="AD19" s="35">
        <v>2131454255831</v>
      </c>
      <c r="AE19" s="35">
        <v>2132223608536</v>
      </c>
      <c r="AF19" s="34">
        <f t="shared" si="9"/>
        <v>0.99963917822599846</v>
      </c>
      <c r="AG19" s="33">
        <v>0</v>
      </c>
      <c r="AH19" s="32">
        <v>0</v>
      </c>
      <c r="AI19" s="32">
        <v>1.0892246740510632E-2</v>
      </c>
      <c r="AJ19" s="32">
        <v>1.1208083298659429E-2</v>
      </c>
      <c r="AK19" s="32">
        <v>7.1778366951969846E-2</v>
      </c>
      <c r="AL19" s="32">
        <v>0.47243873351850291</v>
      </c>
      <c r="AM19" s="32">
        <v>0.92630188076485975</v>
      </c>
      <c r="AN19" s="32">
        <v>4.3245857694388249E-3</v>
      </c>
      <c r="AO19" s="32">
        <v>1.9326061815100432E-3</v>
      </c>
      <c r="AP19" s="34">
        <v>0.99963917822599846</v>
      </c>
      <c r="AQ19" s="33">
        <f t="shared" si="10"/>
        <v>0</v>
      </c>
      <c r="AR19" s="32">
        <f t="shared" si="11"/>
        <v>0</v>
      </c>
      <c r="AS19" s="32">
        <f t="shared" si="12"/>
        <v>8.4959524575982923E-4</v>
      </c>
      <c r="AT19" s="32">
        <f t="shared" si="13"/>
        <v>7.7335774760750066E-4</v>
      </c>
      <c r="AU19" s="32">
        <f t="shared" si="14"/>
        <v>1.6229529933673298E-3</v>
      </c>
      <c r="AV19" s="32">
        <f t="shared" si="15"/>
        <v>8.8287391350922902E-3</v>
      </c>
      <c r="AW19" s="32">
        <f t="shared" si="16"/>
        <v>6.1983961837627576E-2</v>
      </c>
      <c r="AX19" s="32">
        <f t="shared" si="17"/>
        <v>0.14431783302316514</v>
      </c>
      <c r="AY19" s="32">
        <f t="shared" si="18"/>
        <v>0.215130533995885</v>
      </c>
      <c r="AZ19" s="32">
        <f t="shared" si="19"/>
        <v>4.1386285813529549E-4</v>
      </c>
      <c r="BA19" s="32">
        <f t="shared" si="20"/>
        <v>1.6813673779137375E-4</v>
      </c>
      <c r="BB19" s="32">
        <f t="shared" si="21"/>
        <v>0.10726128382364962</v>
      </c>
      <c r="BC19" s="32">
        <f t="shared" si="22"/>
        <v>0.10784328341957629</v>
      </c>
      <c r="BD19" s="32">
        <f t="shared" si="23"/>
        <v>0.32459677040882862</v>
      </c>
    </row>
    <row r="20" spans="1:56" x14ac:dyDescent="0.3">
      <c r="A20" s="2">
        <v>13</v>
      </c>
      <c r="B20" s="11" t="s">
        <v>3</v>
      </c>
      <c r="C20" s="35">
        <v>0</v>
      </c>
      <c r="D20" s="35">
        <v>48000000</v>
      </c>
      <c r="E20" s="32">
        <f t="shared" si="0"/>
        <v>0</v>
      </c>
      <c r="F20" s="35">
        <v>0</v>
      </c>
      <c r="G20" s="35">
        <v>751622000000</v>
      </c>
      <c r="H20" s="32">
        <f t="shared" si="1"/>
        <v>0</v>
      </c>
      <c r="I20" s="35">
        <v>11299000000</v>
      </c>
      <c r="J20" s="35">
        <v>751622000000</v>
      </c>
      <c r="K20" s="32">
        <f t="shared" si="2"/>
        <v>1.5032822349532078E-2</v>
      </c>
      <c r="L20" s="35">
        <v>72981000000</v>
      </c>
      <c r="M20" s="35">
        <v>751622000000</v>
      </c>
      <c r="N20" s="32">
        <f t="shared" si="3"/>
        <v>9.7098009371732061E-2</v>
      </c>
      <c r="O20" s="35">
        <v>124561000000</v>
      </c>
      <c r="P20" s="35">
        <v>1044997000000</v>
      </c>
      <c r="Q20" s="32">
        <f t="shared" si="4"/>
        <v>0.11919747138030061</v>
      </c>
      <c r="R20" s="35">
        <v>0</v>
      </c>
      <c r="S20" s="35">
        <v>2499087000000</v>
      </c>
      <c r="T20" s="32">
        <f t="shared" si="5"/>
        <v>0</v>
      </c>
      <c r="U20" s="35">
        <v>1037733000000</v>
      </c>
      <c r="V20" s="35">
        <v>1044997000000</v>
      </c>
      <c r="W20" s="32">
        <f t="shared" si="6"/>
        <v>0.99304878387210682</v>
      </c>
      <c r="X20" s="35">
        <v>91045000000</v>
      </c>
      <c r="Y20" s="35">
        <v>3780498000000</v>
      </c>
      <c r="Z20" s="32">
        <f t="shared" si="7"/>
        <v>2.4082806021852147E-2</v>
      </c>
      <c r="AA20" s="35">
        <v>0</v>
      </c>
      <c r="AB20" s="35">
        <v>91045000000</v>
      </c>
      <c r="AC20" s="32">
        <f t="shared" si="8"/>
        <v>0</v>
      </c>
      <c r="AD20" s="35">
        <v>2499087000000</v>
      </c>
      <c r="AE20" s="35">
        <v>2499087000000</v>
      </c>
      <c r="AF20" s="34">
        <f t="shared" si="9"/>
        <v>1</v>
      </c>
      <c r="AG20" s="33">
        <v>0</v>
      </c>
      <c r="AH20" s="32">
        <v>0</v>
      </c>
      <c r="AI20" s="32">
        <v>1.5032822349532078E-2</v>
      </c>
      <c r="AJ20" s="32">
        <v>9.7098009371732061E-2</v>
      </c>
      <c r="AK20" s="32">
        <v>0.11919747138030061</v>
      </c>
      <c r="AL20" s="32">
        <v>0</v>
      </c>
      <c r="AM20" s="32">
        <v>0.99304878387210682</v>
      </c>
      <c r="AN20" s="32">
        <v>2.4082806021852147E-2</v>
      </c>
      <c r="AO20" s="32">
        <v>0</v>
      </c>
      <c r="AP20" s="34">
        <v>1</v>
      </c>
      <c r="AQ20" s="33">
        <f t="shared" si="10"/>
        <v>0</v>
      </c>
      <c r="AR20" s="32">
        <f t="shared" si="11"/>
        <v>0</v>
      </c>
      <c r="AS20" s="32">
        <f t="shared" si="12"/>
        <v>1.1725601432635022E-3</v>
      </c>
      <c r="AT20" s="32">
        <f t="shared" si="13"/>
        <v>6.6997626466495123E-3</v>
      </c>
      <c r="AU20" s="32">
        <f t="shared" si="14"/>
        <v>7.8723227899130145E-3</v>
      </c>
      <c r="AV20" s="32">
        <f t="shared" si="15"/>
        <v>1.4661288979776975E-2</v>
      </c>
      <c r="AW20" s="32">
        <f t="shared" si="16"/>
        <v>0</v>
      </c>
      <c r="AX20" s="32">
        <f t="shared" si="17"/>
        <v>0.15471700052727425</v>
      </c>
      <c r="AY20" s="32">
        <f t="shared" si="18"/>
        <v>0.16937828950705122</v>
      </c>
      <c r="AZ20" s="32">
        <f t="shared" si="19"/>
        <v>2.3047245362912503E-3</v>
      </c>
      <c r="BA20" s="32">
        <f t="shared" si="20"/>
        <v>0</v>
      </c>
      <c r="BB20" s="32">
        <f t="shared" si="21"/>
        <v>0.10729999999999999</v>
      </c>
      <c r="BC20" s="32">
        <f t="shared" si="22"/>
        <v>0.10960472453629125</v>
      </c>
      <c r="BD20" s="32">
        <f t="shared" si="23"/>
        <v>0.28685533683325548</v>
      </c>
    </row>
    <row r="21" spans="1:56" x14ac:dyDescent="0.3">
      <c r="A21" s="2">
        <v>14</v>
      </c>
      <c r="B21" s="11" t="s">
        <v>1</v>
      </c>
      <c r="C21" s="35">
        <v>0</v>
      </c>
      <c r="D21" s="35">
        <v>1</v>
      </c>
      <c r="E21" s="32">
        <f t="shared" si="0"/>
        <v>0</v>
      </c>
      <c r="F21" s="35">
        <v>0</v>
      </c>
      <c r="G21" s="35">
        <v>58124000000</v>
      </c>
      <c r="H21" s="32">
        <f t="shared" si="1"/>
        <v>0</v>
      </c>
      <c r="I21" s="35">
        <v>1338000000</v>
      </c>
      <c r="J21" s="35">
        <v>58124000000</v>
      </c>
      <c r="K21" s="32">
        <f t="shared" si="2"/>
        <v>2.301975087743445E-2</v>
      </c>
      <c r="L21" s="35">
        <v>2006000000</v>
      </c>
      <c r="M21" s="35">
        <v>58124000000</v>
      </c>
      <c r="N21" s="32">
        <f t="shared" si="3"/>
        <v>3.4512421719083336E-2</v>
      </c>
      <c r="O21" s="35">
        <v>75319000000</v>
      </c>
      <c r="P21" s="35">
        <v>175529000000</v>
      </c>
      <c r="Q21" s="32">
        <f t="shared" si="4"/>
        <v>0.42909718621994086</v>
      </c>
      <c r="R21" s="35">
        <v>256104000000</v>
      </c>
      <c r="S21" s="35">
        <v>1645613000000</v>
      </c>
      <c r="T21" s="32">
        <f t="shared" si="5"/>
        <v>0.15562832816707209</v>
      </c>
      <c r="U21" s="35">
        <v>169712000000</v>
      </c>
      <c r="V21" s="35">
        <v>175529000000</v>
      </c>
      <c r="W21" s="32">
        <f t="shared" si="6"/>
        <v>0.96686017695081727</v>
      </c>
      <c r="X21" s="35">
        <v>55953000000</v>
      </c>
      <c r="Y21" s="35">
        <v>2449723000000</v>
      </c>
      <c r="Z21" s="32">
        <f t="shared" si="7"/>
        <v>2.2840541563270624E-2</v>
      </c>
      <c r="AA21" s="35">
        <v>0</v>
      </c>
      <c r="AB21" s="35">
        <v>55953000000</v>
      </c>
      <c r="AC21" s="32">
        <f t="shared" si="8"/>
        <v>0</v>
      </c>
      <c r="AD21" s="35">
        <v>1571667000000</v>
      </c>
      <c r="AE21" s="35">
        <v>1645613000000</v>
      </c>
      <c r="AF21" s="34">
        <f t="shared" si="9"/>
        <v>0.95506476917720018</v>
      </c>
      <c r="AG21" s="33">
        <v>0</v>
      </c>
      <c r="AH21" s="32">
        <v>0</v>
      </c>
      <c r="AI21" s="32">
        <v>2.301975087743445E-2</v>
      </c>
      <c r="AJ21" s="32">
        <v>3.4512421719083336E-2</v>
      </c>
      <c r="AK21" s="32">
        <v>0.42909718621994086</v>
      </c>
      <c r="AL21" s="32">
        <v>0.15562832816707209</v>
      </c>
      <c r="AM21" s="32">
        <v>0.96686017695081727</v>
      </c>
      <c r="AN21" s="32">
        <v>2.2840541563270624E-2</v>
      </c>
      <c r="AO21" s="32">
        <v>0</v>
      </c>
      <c r="AP21" s="34">
        <v>0.95506476917720018</v>
      </c>
      <c r="AQ21" s="33">
        <f t="shared" si="10"/>
        <v>0</v>
      </c>
      <c r="AR21" s="32">
        <f t="shared" si="11"/>
        <v>0</v>
      </c>
      <c r="AS21" s="32">
        <f t="shared" si="12"/>
        <v>1.7955405684398869E-3</v>
      </c>
      <c r="AT21" s="32">
        <f t="shared" si="13"/>
        <v>2.3813570986167499E-3</v>
      </c>
      <c r="AU21" s="32">
        <f t="shared" si="14"/>
        <v>4.1768976670566371E-3</v>
      </c>
      <c r="AV21" s="32">
        <f t="shared" si="15"/>
        <v>5.2778953905052717E-2</v>
      </c>
      <c r="AW21" s="32">
        <f t="shared" si="16"/>
        <v>2.0418436655519859E-2</v>
      </c>
      <c r="AX21" s="32">
        <f t="shared" si="17"/>
        <v>0.15063681556893732</v>
      </c>
      <c r="AY21" s="32">
        <f t="shared" si="18"/>
        <v>0.22383420612950988</v>
      </c>
      <c r="AZ21" s="32">
        <f t="shared" si="19"/>
        <v>2.1858398276049986E-3</v>
      </c>
      <c r="BA21" s="32">
        <f t="shared" si="20"/>
        <v>0</v>
      </c>
      <c r="BB21" s="32">
        <f t="shared" si="21"/>
        <v>0.10247844973271358</v>
      </c>
      <c r="BC21" s="32">
        <f t="shared" si="22"/>
        <v>0.10466428956031858</v>
      </c>
      <c r="BD21" s="32">
        <f t="shared" si="23"/>
        <v>0.33267539335688512</v>
      </c>
    </row>
    <row r="22" spans="1:56" x14ac:dyDescent="0.3">
      <c r="AU22" s="24">
        <f>SUM(AU10:AU21)</f>
        <v>0.12673828136793971</v>
      </c>
      <c r="AY22" s="24">
        <f>SUM(AY10:AY21)</f>
        <v>2.3549593622722553</v>
      </c>
      <c r="BC22" s="24">
        <f>SUM(BC10:BC21)</f>
        <v>1.4899007993746349</v>
      </c>
      <c r="BD22" s="7">
        <f t="shared" si="23"/>
        <v>3.9715984430148299</v>
      </c>
    </row>
    <row r="23" spans="1:56" x14ac:dyDescent="0.3">
      <c r="A23" s="47">
        <v>2015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>
        <f>AU22/4</f>
        <v>3.1684570341984929E-2</v>
      </c>
      <c r="AV23" s="46"/>
      <c r="AW23" s="46"/>
      <c r="AX23" s="46"/>
      <c r="AY23" s="46">
        <f>AY22/3</f>
        <v>0.78498645409075174</v>
      </c>
      <c r="AZ23" s="46"/>
      <c r="BA23" s="46"/>
      <c r="BB23" s="46"/>
      <c r="BC23" s="46">
        <f>BC22/3</f>
        <v>0.49663359979154498</v>
      </c>
      <c r="BD23" s="46">
        <f t="shared" si="23"/>
        <v>1.3133046242242816</v>
      </c>
    </row>
    <row r="24" spans="1:56" s="17" customFormat="1" ht="15.75" customHeight="1" x14ac:dyDescent="0.3">
      <c r="A24" s="65" t="s">
        <v>32</v>
      </c>
      <c r="B24" s="66" t="s">
        <v>31</v>
      </c>
      <c r="C24" s="62" t="s">
        <v>91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7"/>
      <c r="AG24" s="68" t="s">
        <v>90</v>
      </c>
      <c r="AH24" s="62"/>
      <c r="AI24" s="62"/>
      <c r="AJ24" s="62"/>
      <c r="AK24" s="63" t="s">
        <v>89</v>
      </c>
      <c r="AL24" s="63"/>
      <c r="AM24" s="63"/>
      <c r="AN24" s="62" t="s">
        <v>88</v>
      </c>
      <c r="AO24" s="62"/>
      <c r="AP24" s="67"/>
      <c r="AQ24" s="68" t="s">
        <v>87</v>
      </c>
      <c r="AR24" s="62"/>
      <c r="AS24" s="62"/>
      <c r="AT24" s="62"/>
      <c r="AU24" s="62"/>
      <c r="AV24" s="63" t="s">
        <v>86</v>
      </c>
      <c r="AW24" s="63"/>
      <c r="AX24" s="63"/>
      <c r="AY24" s="63"/>
      <c r="AZ24" s="62" t="s">
        <v>85</v>
      </c>
      <c r="BA24" s="62"/>
      <c r="BB24" s="62"/>
      <c r="BC24" s="62"/>
      <c r="BD24" s="64" t="s">
        <v>84</v>
      </c>
    </row>
    <row r="25" spans="1:56" s="42" customFormat="1" ht="15" customHeight="1" x14ac:dyDescent="0.3">
      <c r="A25" s="65"/>
      <c r="B25" s="66"/>
      <c r="C25" s="71" t="s">
        <v>83</v>
      </c>
      <c r="D25" s="71"/>
      <c r="E25" s="71"/>
      <c r="F25" s="74" t="s">
        <v>82</v>
      </c>
      <c r="G25" s="74"/>
      <c r="H25" s="74"/>
      <c r="I25" s="71" t="s">
        <v>81</v>
      </c>
      <c r="J25" s="71"/>
      <c r="K25" s="71"/>
      <c r="L25" s="72" t="s">
        <v>80</v>
      </c>
      <c r="M25" s="72"/>
      <c r="N25" s="72"/>
      <c r="O25" s="71" t="s">
        <v>79</v>
      </c>
      <c r="P25" s="71"/>
      <c r="Q25" s="71"/>
      <c r="R25" s="72" t="s">
        <v>78</v>
      </c>
      <c r="S25" s="72"/>
      <c r="T25" s="72"/>
      <c r="U25" s="71" t="s">
        <v>77</v>
      </c>
      <c r="V25" s="71"/>
      <c r="W25" s="71"/>
      <c r="X25" s="72" t="s">
        <v>76</v>
      </c>
      <c r="Y25" s="72"/>
      <c r="Z25" s="72"/>
      <c r="AA25" s="71" t="s">
        <v>75</v>
      </c>
      <c r="AB25" s="71"/>
      <c r="AC25" s="71"/>
      <c r="AD25" s="72" t="s">
        <v>74</v>
      </c>
      <c r="AE25" s="72"/>
      <c r="AF25" s="73"/>
      <c r="AG25" s="69" t="s">
        <v>83</v>
      </c>
      <c r="AH25" s="65" t="s">
        <v>82</v>
      </c>
      <c r="AI25" s="65" t="s">
        <v>81</v>
      </c>
      <c r="AJ25" s="65" t="s">
        <v>80</v>
      </c>
      <c r="AK25" s="66" t="s">
        <v>79</v>
      </c>
      <c r="AL25" s="66" t="s">
        <v>78</v>
      </c>
      <c r="AM25" s="66" t="s">
        <v>77</v>
      </c>
      <c r="AN25" s="65" t="s">
        <v>76</v>
      </c>
      <c r="AO25" s="65" t="s">
        <v>75</v>
      </c>
      <c r="AP25" s="70" t="s">
        <v>74</v>
      </c>
      <c r="AQ25" s="45" t="s">
        <v>73</v>
      </c>
      <c r="AR25" s="43" t="s">
        <v>72</v>
      </c>
      <c r="AS25" s="43" t="s">
        <v>71</v>
      </c>
      <c r="AT25" s="43" t="s">
        <v>70</v>
      </c>
      <c r="AU25" s="43" t="s">
        <v>63</v>
      </c>
      <c r="AV25" s="44" t="s">
        <v>69</v>
      </c>
      <c r="AW25" s="44" t="s">
        <v>68</v>
      </c>
      <c r="AX25" s="44" t="s">
        <v>67</v>
      </c>
      <c r="AY25" s="44" t="s">
        <v>63</v>
      </c>
      <c r="AZ25" s="43" t="s">
        <v>66</v>
      </c>
      <c r="BA25" s="43" t="s">
        <v>65</v>
      </c>
      <c r="BB25" s="43" t="s">
        <v>64</v>
      </c>
      <c r="BC25" s="43" t="s">
        <v>63</v>
      </c>
      <c r="BD25" s="64"/>
    </row>
    <row r="26" spans="1:56" s="17" customFormat="1" ht="26" x14ac:dyDescent="0.3">
      <c r="A26" s="65"/>
      <c r="B26" s="66"/>
      <c r="C26" s="15" t="s">
        <v>62</v>
      </c>
      <c r="D26" s="15" t="s">
        <v>61</v>
      </c>
      <c r="E26" s="15" t="s">
        <v>47</v>
      </c>
      <c r="F26" s="41" t="s">
        <v>60</v>
      </c>
      <c r="G26" s="14" t="s">
        <v>57</v>
      </c>
      <c r="H26" s="14" t="s">
        <v>47</v>
      </c>
      <c r="I26" s="15" t="s">
        <v>59</v>
      </c>
      <c r="J26" s="15" t="s">
        <v>57</v>
      </c>
      <c r="K26" s="15" t="s">
        <v>47</v>
      </c>
      <c r="L26" s="14" t="s">
        <v>58</v>
      </c>
      <c r="M26" s="14" t="s">
        <v>57</v>
      </c>
      <c r="N26" s="14" t="s">
        <v>47</v>
      </c>
      <c r="O26" s="15" t="s">
        <v>56</v>
      </c>
      <c r="P26" s="15" t="s">
        <v>53</v>
      </c>
      <c r="Q26" s="15" t="s">
        <v>47</v>
      </c>
      <c r="R26" s="14" t="s">
        <v>55</v>
      </c>
      <c r="S26" s="14" t="s">
        <v>48</v>
      </c>
      <c r="T26" s="14" t="s">
        <v>47</v>
      </c>
      <c r="U26" s="15" t="s">
        <v>54</v>
      </c>
      <c r="V26" s="15" t="s">
        <v>53</v>
      </c>
      <c r="W26" s="15" t="s">
        <v>47</v>
      </c>
      <c r="X26" s="14" t="s">
        <v>50</v>
      </c>
      <c r="Y26" s="14" t="s">
        <v>52</v>
      </c>
      <c r="Z26" s="14" t="s">
        <v>47</v>
      </c>
      <c r="AA26" s="15" t="s">
        <v>51</v>
      </c>
      <c r="AB26" s="15" t="s">
        <v>50</v>
      </c>
      <c r="AC26" s="15" t="s">
        <v>47</v>
      </c>
      <c r="AD26" s="14" t="s">
        <v>49</v>
      </c>
      <c r="AE26" s="14" t="s">
        <v>48</v>
      </c>
      <c r="AF26" s="40" t="s">
        <v>47</v>
      </c>
      <c r="AG26" s="69"/>
      <c r="AH26" s="65"/>
      <c r="AI26" s="65"/>
      <c r="AJ26" s="65"/>
      <c r="AK26" s="66"/>
      <c r="AL26" s="66"/>
      <c r="AM26" s="66"/>
      <c r="AN26" s="65"/>
      <c r="AO26" s="65"/>
      <c r="AP26" s="70"/>
      <c r="AQ26" s="39">
        <v>0.24</v>
      </c>
      <c r="AR26" s="37">
        <v>0.27</v>
      </c>
      <c r="AS26" s="37">
        <v>0.26</v>
      </c>
      <c r="AT26" s="37">
        <v>0.23</v>
      </c>
      <c r="AU26" s="37">
        <v>0.3</v>
      </c>
      <c r="AV26" s="38">
        <v>0.3</v>
      </c>
      <c r="AW26" s="38">
        <v>0.32</v>
      </c>
      <c r="AX26" s="38">
        <v>0.38</v>
      </c>
      <c r="AY26" s="38">
        <v>0.41</v>
      </c>
      <c r="AZ26" s="37">
        <v>0.33</v>
      </c>
      <c r="BA26" s="37">
        <v>0.3</v>
      </c>
      <c r="BB26" s="37">
        <v>0.37</v>
      </c>
      <c r="BC26" s="37">
        <v>0.28999999999999998</v>
      </c>
      <c r="BD26" s="64"/>
    </row>
    <row r="27" spans="1:56" x14ac:dyDescent="0.3">
      <c r="A27" s="2">
        <v>1</v>
      </c>
      <c r="B27" s="11" t="s">
        <v>28</v>
      </c>
      <c r="C27" s="35"/>
      <c r="D27" s="35"/>
      <c r="E27" s="32" t="e">
        <f t="shared" ref="E27:E40" si="24">C27/D27</f>
        <v>#DIV/0!</v>
      </c>
      <c r="F27" s="35"/>
      <c r="G27" s="35"/>
      <c r="H27" s="32" t="e">
        <f t="shared" ref="H27:H40" si="25">F27/G27</f>
        <v>#DIV/0!</v>
      </c>
      <c r="I27" s="35"/>
      <c r="J27" s="35"/>
      <c r="K27" s="32" t="e">
        <f t="shared" ref="K27:K40" si="26">I27/J27</f>
        <v>#DIV/0!</v>
      </c>
      <c r="L27" s="35"/>
      <c r="M27" s="35"/>
      <c r="N27" s="32" t="e">
        <f t="shared" ref="N27:N40" si="27">L27/M27</f>
        <v>#DIV/0!</v>
      </c>
      <c r="O27" s="35"/>
      <c r="P27" s="35"/>
      <c r="Q27" s="32" t="e">
        <f t="shared" ref="Q27:Q40" si="28">O27/P27</f>
        <v>#DIV/0!</v>
      </c>
      <c r="R27" s="35"/>
      <c r="S27" s="35"/>
      <c r="T27" s="32" t="e">
        <f t="shared" ref="T27:T40" si="29">R27/S27</f>
        <v>#DIV/0!</v>
      </c>
      <c r="U27" s="35"/>
      <c r="V27" s="35"/>
      <c r="W27" s="32" t="e">
        <f t="shared" ref="W27:W40" si="30">U27/V27</f>
        <v>#DIV/0!</v>
      </c>
      <c r="X27" s="35"/>
      <c r="Y27" s="35"/>
      <c r="Z27" s="32" t="e">
        <f t="shared" ref="Z27:Z40" si="31">X27/Y27</f>
        <v>#DIV/0!</v>
      </c>
      <c r="AA27" s="35"/>
      <c r="AB27" s="35"/>
      <c r="AC27" s="32" t="e">
        <f t="shared" ref="AC27:AC40" si="32">AA27/AB27</f>
        <v>#DIV/0!</v>
      </c>
      <c r="AD27" s="35">
        <v>0</v>
      </c>
      <c r="AE27" s="35">
        <v>0</v>
      </c>
      <c r="AF27" s="34" t="e">
        <f t="shared" ref="AF27:AF40" si="33">AD27/AE27</f>
        <v>#DIV/0!</v>
      </c>
      <c r="AG27" s="33" t="e">
        <v>#DIV/0!</v>
      </c>
      <c r="AH27" s="32" t="e">
        <v>#DIV/0!</v>
      </c>
      <c r="AI27" s="32" t="e">
        <v>#DIV/0!</v>
      </c>
      <c r="AJ27" s="32" t="e">
        <v>#DIV/0!</v>
      </c>
      <c r="AK27" s="32" t="e">
        <v>#DIV/0!</v>
      </c>
      <c r="AL27" s="32" t="e">
        <v>#DIV/0!</v>
      </c>
      <c r="AM27" s="32" t="e">
        <v>#DIV/0!</v>
      </c>
      <c r="AN27" s="32" t="e">
        <v>#DIV/0!</v>
      </c>
      <c r="AO27" s="32" t="e">
        <v>#DIV/0!</v>
      </c>
      <c r="AP27" s="34" t="e">
        <v>#DIV/0!</v>
      </c>
      <c r="AQ27" s="33" t="e">
        <f t="shared" ref="AQ27:AQ40" si="34">AG27*$AQ$26*$AU$26</f>
        <v>#DIV/0!</v>
      </c>
      <c r="AR27" s="32" t="e">
        <f t="shared" ref="AR27:AR40" si="35">AH27*$AR$26*$AU$26</f>
        <v>#DIV/0!</v>
      </c>
      <c r="AS27" s="32" t="e">
        <f t="shared" ref="AS27:AS40" si="36">AI27*$AS$26*$AU$26</f>
        <v>#DIV/0!</v>
      </c>
      <c r="AT27" s="32" t="e">
        <f t="shared" ref="AT27:AT40" si="37">AJ27*$AT$26*$AU$26</f>
        <v>#DIV/0!</v>
      </c>
      <c r="AU27" s="32" t="e">
        <f t="shared" ref="AU27:AU40" si="38">SUM(AQ27:AT27)</f>
        <v>#DIV/0!</v>
      </c>
      <c r="AV27" s="32" t="e">
        <f t="shared" ref="AV27:AV40" si="39">AK27*$AV$26*$AY$26</f>
        <v>#DIV/0!</v>
      </c>
      <c r="AW27" s="32" t="e">
        <f t="shared" ref="AW27:AW40" si="40">AL27*$AW$26*$AY$26</f>
        <v>#DIV/0!</v>
      </c>
      <c r="AX27" s="32" t="e">
        <f t="shared" ref="AX27:AX40" si="41">AM27*$AX$26*$AY$26</f>
        <v>#DIV/0!</v>
      </c>
      <c r="AY27" s="32" t="e">
        <f t="shared" ref="AY27:AY40" si="42">SUM(AV27:AX27)</f>
        <v>#DIV/0!</v>
      </c>
      <c r="AZ27" s="32" t="e">
        <f t="shared" ref="AZ27:AZ40" si="43">AN27*$AZ$26*$BC$26</f>
        <v>#DIV/0!</v>
      </c>
      <c r="BA27" s="32" t="e">
        <f t="shared" ref="BA27:BA40" si="44">AO27*$BA$26*$BC$26</f>
        <v>#DIV/0!</v>
      </c>
      <c r="BB27" s="32" t="e">
        <f t="shared" ref="BB27:BB40" si="45">AP27*$BB$26*$BC$26</f>
        <v>#DIV/0!</v>
      </c>
      <c r="BC27" s="32" t="e">
        <f t="shared" ref="BC27:BC40" si="46">SUM(AZ27:BB27)</f>
        <v>#DIV/0!</v>
      </c>
      <c r="BD27" s="32" t="e">
        <f t="shared" ref="BD27:BD42" si="47">AU27+AY27+BC27</f>
        <v>#DIV/0!</v>
      </c>
    </row>
    <row r="28" spans="1:56" x14ac:dyDescent="0.3">
      <c r="A28" s="2">
        <v>2</v>
      </c>
      <c r="B28" s="11" t="s">
        <v>26</v>
      </c>
      <c r="C28" s="35"/>
      <c r="D28" s="35"/>
      <c r="E28" s="32" t="e">
        <f t="shared" si="24"/>
        <v>#DIV/0!</v>
      </c>
      <c r="F28" s="35"/>
      <c r="G28" s="35"/>
      <c r="H28" s="32" t="e">
        <f t="shared" si="25"/>
        <v>#DIV/0!</v>
      </c>
      <c r="I28" s="35"/>
      <c r="J28" s="35"/>
      <c r="K28" s="32" t="e">
        <f t="shared" si="26"/>
        <v>#DIV/0!</v>
      </c>
      <c r="L28" s="35"/>
      <c r="M28" s="35"/>
      <c r="N28" s="32" t="e">
        <f t="shared" si="27"/>
        <v>#DIV/0!</v>
      </c>
      <c r="O28" s="35"/>
      <c r="P28" s="35"/>
      <c r="Q28" s="32" t="e">
        <f t="shared" si="28"/>
        <v>#DIV/0!</v>
      </c>
      <c r="R28" s="35"/>
      <c r="S28" s="35"/>
      <c r="T28" s="32" t="e">
        <f t="shared" si="29"/>
        <v>#DIV/0!</v>
      </c>
      <c r="U28" s="35"/>
      <c r="V28" s="35"/>
      <c r="W28" s="32" t="e">
        <f t="shared" si="30"/>
        <v>#DIV/0!</v>
      </c>
      <c r="X28" s="35"/>
      <c r="Y28" s="35"/>
      <c r="Z28" s="32" t="e">
        <f t="shared" si="31"/>
        <v>#DIV/0!</v>
      </c>
      <c r="AA28" s="35"/>
      <c r="AB28" s="35"/>
      <c r="AC28" s="32" t="e">
        <f t="shared" si="32"/>
        <v>#DIV/0!</v>
      </c>
      <c r="AD28" s="35">
        <v>0</v>
      </c>
      <c r="AE28" s="35">
        <v>0</v>
      </c>
      <c r="AF28" s="34" t="e">
        <f t="shared" si="33"/>
        <v>#DIV/0!</v>
      </c>
      <c r="AG28" s="33" t="e">
        <v>#DIV/0!</v>
      </c>
      <c r="AH28" s="32" t="e">
        <v>#DIV/0!</v>
      </c>
      <c r="AI28" s="32" t="e">
        <v>#DIV/0!</v>
      </c>
      <c r="AJ28" s="32" t="e">
        <v>#DIV/0!</v>
      </c>
      <c r="AK28" s="32" t="e">
        <v>#DIV/0!</v>
      </c>
      <c r="AL28" s="32" t="e">
        <v>#DIV/0!</v>
      </c>
      <c r="AM28" s="32" t="e">
        <v>#DIV/0!</v>
      </c>
      <c r="AN28" s="32" t="e">
        <v>#DIV/0!</v>
      </c>
      <c r="AO28" s="32" t="e">
        <v>#DIV/0!</v>
      </c>
      <c r="AP28" s="34" t="e">
        <v>#DIV/0!</v>
      </c>
      <c r="AQ28" s="33" t="e">
        <f t="shared" si="34"/>
        <v>#DIV/0!</v>
      </c>
      <c r="AR28" s="32" t="e">
        <f t="shared" si="35"/>
        <v>#DIV/0!</v>
      </c>
      <c r="AS28" s="32" t="e">
        <f t="shared" si="36"/>
        <v>#DIV/0!</v>
      </c>
      <c r="AT28" s="32" t="e">
        <f t="shared" si="37"/>
        <v>#DIV/0!</v>
      </c>
      <c r="AU28" s="32" t="e">
        <f t="shared" si="38"/>
        <v>#DIV/0!</v>
      </c>
      <c r="AV28" s="32" t="e">
        <f t="shared" si="39"/>
        <v>#DIV/0!</v>
      </c>
      <c r="AW28" s="32" t="e">
        <f t="shared" si="40"/>
        <v>#DIV/0!</v>
      </c>
      <c r="AX28" s="32" t="e">
        <f t="shared" si="41"/>
        <v>#DIV/0!</v>
      </c>
      <c r="AY28" s="32" t="e">
        <f t="shared" si="42"/>
        <v>#DIV/0!</v>
      </c>
      <c r="AZ28" s="32" t="e">
        <f t="shared" si="43"/>
        <v>#DIV/0!</v>
      </c>
      <c r="BA28" s="32" t="e">
        <f t="shared" si="44"/>
        <v>#DIV/0!</v>
      </c>
      <c r="BB28" s="32" t="e">
        <f t="shared" si="45"/>
        <v>#DIV/0!</v>
      </c>
      <c r="BC28" s="32" t="e">
        <f t="shared" si="46"/>
        <v>#DIV/0!</v>
      </c>
      <c r="BD28" s="32" t="e">
        <f t="shared" si="47"/>
        <v>#DIV/0!</v>
      </c>
    </row>
    <row r="29" spans="1:56" x14ac:dyDescent="0.3">
      <c r="A29" s="2">
        <v>3</v>
      </c>
      <c r="B29" s="11" t="s">
        <v>23</v>
      </c>
      <c r="C29" s="35">
        <v>4659661999</v>
      </c>
      <c r="D29" s="35">
        <v>17289549884</v>
      </c>
      <c r="E29" s="32">
        <f t="shared" si="24"/>
        <v>0.26950742097179281</v>
      </c>
      <c r="F29" s="35">
        <v>4175175000</v>
      </c>
      <c r="G29" s="35">
        <v>2011430053000</v>
      </c>
      <c r="H29" s="32">
        <f t="shared" si="25"/>
        <v>2.0757246784559205E-3</v>
      </c>
      <c r="I29" s="35">
        <v>39919950000</v>
      </c>
      <c r="J29" s="35">
        <v>2011430053000</v>
      </c>
      <c r="K29" s="32">
        <f t="shared" si="26"/>
        <v>1.9846551432628912E-2</v>
      </c>
      <c r="L29" s="35">
        <v>97083732000</v>
      </c>
      <c r="M29" s="35">
        <v>2011430053000</v>
      </c>
      <c r="N29" s="32">
        <f t="shared" si="27"/>
        <v>4.8266024391552628E-2</v>
      </c>
      <c r="O29" s="35">
        <v>167132794000</v>
      </c>
      <c r="P29" s="35">
        <v>5261253471000</v>
      </c>
      <c r="Q29" s="32">
        <f t="shared" si="28"/>
        <v>3.1766725348100988E-2</v>
      </c>
      <c r="R29" s="35">
        <v>21955269296000</v>
      </c>
      <c r="S29" s="35">
        <v>40734755080000</v>
      </c>
      <c r="T29" s="32">
        <f t="shared" si="29"/>
        <v>0.53898125207532244</v>
      </c>
      <c r="U29" s="35">
        <v>4949359579000</v>
      </c>
      <c r="V29" s="35">
        <v>5261253471000</v>
      </c>
      <c r="W29" s="32">
        <f t="shared" si="30"/>
        <v>0.94071871014784647</v>
      </c>
      <c r="X29" s="35">
        <v>74492188000</v>
      </c>
      <c r="Y29" s="35">
        <v>57172587967000</v>
      </c>
      <c r="Z29" s="32">
        <f t="shared" si="31"/>
        <v>1.302935386500203E-3</v>
      </c>
      <c r="AA29" s="35">
        <v>12533076000</v>
      </c>
      <c r="AB29" s="35">
        <v>74492188000</v>
      </c>
      <c r="AC29" s="32">
        <f t="shared" si="32"/>
        <v>0.16824685026032529</v>
      </c>
      <c r="AD29" s="35">
        <v>40486059676000</v>
      </c>
      <c r="AE29" s="35">
        <v>40734755080000</v>
      </c>
      <c r="AF29" s="34">
        <f t="shared" si="33"/>
        <v>0.99389476127911947</v>
      </c>
      <c r="AG29" s="33">
        <v>0.26950742097179281</v>
      </c>
      <c r="AH29" s="36">
        <v>2.0757246784559205E-3</v>
      </c>
      <c r="AI29" s="32">
        <v>1.9846551432628912E-2</v>
      </c>
      <c r="AJ29" s="32">
        <v>4.8266024391552628E-2</v>
      </c>
      <c r="AK29" s="32">
        <v>3.1766725348100988E-2</v>
      </c>
      <c r="AL29" s="32">
        <v>0.53898125207532244</v>
      </c>
      <c r="AM29" s="32">
        <v>0.94071871014784647</v>
      </c>
      <c r="AN29" s="32">
        <v>1.302935386500203E-3</v>
      </c>
      <c r="AO29" s="32">
        <v>0.16824685026032529</v>
      </c>
      <c r="AP29" s="34">
        <v>0.99389476127911947</v>
      </c>
      <c r="AQ29" s="33">
        <f t="shared" si="34"/>
        <v>1.9404534309969083E-2</v>
      </c>
      <c r="AR29" s="32">
        <f t="shared" si="35"/>
        <v>1.6813369895492958E-4</v>
      </c>
      <c r="AS29" s="32">
        <f t="shared" si="36"/>
        <v>1.5480310117450551E-3</v>
      </c>
      <c r="AT29" s="32">
        <f t="shared" si="37"/>
        <v>3.3303556830171313E-3</v>
      </c>
      <c r="AU29" s="32">
        <f t="shared" si="38"/>
        <v>2.4451054703686199E-2</v>
      </c>
      <c r="AV29" s="32">
        <f t="shared" si="39"/>
        <v>3.9073072178164208E-3</v>
      </c>
      <c r="AW29" s="32">
        <f t="shared" si="40"/>
        <v>7.0714340272282294E-2</v>
      </c>
      <c r="AX29" s="32">
        <f t="shared" si="41"/>
        <v>0.14656397504103447</v>
      </c>
      <c r="AY29" s="32">
        <f t="shared" si="42"/>
        <v>0.22118562253113316</v>
      </c>
      <c r="AZ29" s="32">
        <f t="shared" si="43"/>
        <v>1.2469091648806944E-4</v>
      </c>
      <c r="BA29" s="32">
        <f t="shared" si="44"/>
        <v>1.4637475972648299E-2</v>
      </c>
      <c r="BB29" s="32">
        <f t="shared" si="45"/>
        <v>0.10664490788524951</v>
      </c>
      <c r="BC29" s="32">
        <f t="shared" si="46"/>
        <v>0.12140707477438588</v>
      </c>
      <c r="BD29" s="32">
        <f t="shared" si="47"/>
        <v>0.36704375200920525</v>
      </c>
    </row>
    <row r="30" spans="1:56" x14ac:dyDescent="0.3">
      <c r="A30" s="2">
        <v>4</v>
      </c>
      <c r="B30" s="11" t="s">
        <v>21</v>
      </c>
      <c r="C30" s="35">
        <v>0</v>
      </c>
      <c r="D30" s="35">
        <v>1</v>
      </c>
      <c r="E30" s="32">
        <f t="shared" si="24"/>
        <v>0</v>
      </c>
      <c r="F30" s="35">
        <v>1952369001</v>
      </c>
      <c r="G30" s="35">
        <v>73739893306</v>
      </c>
      <c r="H30" s="32">
        <f t="shared" si="25"/>
        <v>2.6476428341145178E-2</v>
      </c>
      <c r="I30" s="35">
        <v>483375008</v>
      </c>
      <c r="J30" s="35">
        <v>73739893306</v>
      </c>
      <c r="K30" s="32">
        <f t="shared" si="26"/>
        <v>6.5551357118748257E-3</v>
      </c>
      <c r="L30" s="35">
        <v>837047295</v>
      </c>
      <c r="M30" s="35">
        <v>73739893306</v>
      </c>
      <c r="N30" s="32">
        <f t="shared" si="27"/>
        <v>1.1351349418509288E-2</v>
      </c>
      <c r="O30" s="35">
        <v>-32523740961</v>
      </c>
      <c r="P30" s="35">
        <v>145597547198</v>
      </c>
      <c r="Q30" s="32">
        <f t="shared" si="28"/>
        <v>-0.22338110488063745</v>
      </c>
      <c r="R30" s="35">
        <v>712541848755</v>
      </c>
      <c r="S30" s="35">
        <v>1075852816553</v>
      </c>
      <c r="T30" s="32">
        <f t="shared" si="29"/>
        <v>0.66230420908127807</v>
      </c>
      <c r="U30" s="35">
        <v>144366248636</v>
      </c>
      <c r="V30" s="35">
        <v>145597547198</v>
      </c>
      <c r="W30" s="32">
        <f t="shared" si="30"/>
        <v>0.99154313664140548</v>
      </c>
      <c r="X30" s="35">
        <v>-24001165504</v>
      </c>
      <c r="Y30" s="35">
        <v>1379265628842</v>
      </c>
      <c r="Z30" s="32">
        <f t="shared" si="31"/>
        <v>-1.7401409128240824E-2</v>
      </c>
      <c r="AA30" s="35">
        <v>95577500</v>
      </c>
      <c r="AB30" s="35">
        <v>-24001165504</v>
      </c>
      <c r="AC30" s="32">
        <f t="shared" si="32"/>
        <v>-3.9822024469633021E-3</v>
      </c>
      <c r="AD30" s="35">
        <v>1075852816553</v>
      </c>
      <c r="AE30" s="35">
        <v>1075852816553</v>
      </c>
      <c r="AF30" s="34">
        <f t="shared" si="33"/>
        <v>1</v>
      </c>
      <c r="AG30" s="33">
        <v>0</v>
      </c>
      <c r="AH30" s="32">
        <v>2.6476428341145178E-2</v>
      </c>
      <c r="AI30" s="32">
        <v>6.5551357118748257E-3</v>
      </c>
      <c r="AJ30" s="32">
        <v>1.1351349418509288E-2</v>
      </c>
      <c r="AK30" s="32">
        <v>-0.22338110488063745</v>
      </c>
      <c r="AL30" s="32">
        <v>0.66230420908127807</v>
      </c>
      <c r="AM30" s="32">
        <v>0.99154313664140548</v>
      </c>
      <c r="AN30" s="32">
        <v>-1.7401409128240824E-2</v>
      </c>
      <c r="AO30" s="32">
        <v>-3.9822024469633021E-3</v>
      </c>
      <c r="AP30" s="34">
        <v>1</v>
      </c>
      <c r="AQ30" s="33">
        <f t="shared" si="34"/>
        <v>0</v>
      </c>
      <c r="AR30" s="32">
        <f t="shared" si="35"/>
        <v>2.1445906956327593E-3</v>
      </c>
      <c r="AS30" s="32">
        <f t="shared" si="36"/>
        <v>5.1130058552623634E-4</v>
      </c>
      <c r="AT30" s="32">
        <f t="shared" si="37"/>
        <v>7.832431098771409E-4</v>
      </c>
      <c r="AU30" s="32">
        <f t="shared" si="38"/>
        <v>3.4391343910361366E-3</v>
      </c>
      <c r="AV30" s="32">
        <f t="shared" si="39"/>
        <v>-2.7475875900318407E-2</v>
      </c>
      <c r="AW30" s="32">
        <f t="shared" si="40"/>
        <v>8.6894312231463683E-2</v>
      </c>
      <c r="AX30" s="32">
        <f t="shared" si="41"/>
        <v>0.15448242068873097</v>
      </c>
      <c r="AY30" s="32">
        <f t="shared" si="42"/>
        <v>0.21390085701987624</v>
      </c>
      <c r="AZ30" s="32">
        <f t="shared" si="43"/>
        <v>-1.6653148535726468E-3</v>
      </c>
      <c r="BA30" s="32">
        <f t="shared" si="44"/>
        <v>-3.4645161288580722E-4</v>
      </c>
      <c r="BB30" s="32">
        <f t="shared" si="45"/>
        <v>0.10729999999999999</v>
      </c>
      <c r="BC30" s="32">
        <f t="shared" si="46"/>
        <v>0.10528823353354154</v>
      </c>
      <c r="BD30" s="32">
        <f t="shared" si="47"/>
        <v>0.32262822494445392</v>
      </c>
    </row>
    <row r="31" spans="1:56" x14ac:dyDescent="0.3">
      <c r="A31" s="2">
        <v>5</v>
      </c>
      <c r="B31" s="11" t="s">
        <v>19</v>
      </c>
      <c r="C31" s="35">
        <v>251800000</v>
      </c>
      <c r="D31" s="35">
        <v>1374468181</v>
      </c>
      <c r="E31" s="32">
        <f t="shared" si="24"/>
        <v>0.18319812963352988</v>
      </c>
      <c r="F31" s="35">
        <v>0</v>
      </c>
      <c r="G31" s="35">
        <v>1137438000000</v>
      </c>
      <c r="H31" s="32">
        <f t="shared" si="25"/>
        <v>0</v>
      </c>
      <c r="I31" s="35">
        <v>5597000000</v>
      </c>
      <c r="J31" s="35">
        <v>1137438000000</v>
      </c>
      <c r="K31" s="32">
        <f t="shared" si="26"/>
        <v>4.9207077660496663E-3</v>
      </c>
      <c r="L31" s="35">
        <v>40015000000</v>
      </c>
      <c r="M31" s="35">
        <v>1137438000000</v>
      </c>
      <c r="N31" s="32">
        <f t="shared" si="27"/>
        <v>3.5179939478019902E-2</v>
      </c>
      <c r="O31" s="35">
        <v>158979000000</v>
      </c>
      <c r="P31" s="35">
        <v>2555212000000</v>
      </c>
      <c r="Q31" s="32">
        <f t="shared" si="28"/>
        <v>6.2217538114254317E-2</v>
      </c>
      <c r="R31" s="35">
        <v>6204430000000</v>
      </c>
      <c r="S31" s="35">
        <v>16660266000000</v>
      </c>
      <c r="T31" s="32">
        <f t="shared" si="29"/>
        <v>0.37240881988318791</v>
      </c>
      <c r="U31" s="35">
        <v>2424752000000</v>
      </c>
      <c r="V31" s="35">
        <v>2555212000000</v>
      </c>
      <c r="W31" s="32">
        <f t="shared" si="30"/>
        <v>0.94894357102267834</v>
      </c>
      <c r="X31" s="35">
        <v>122637000000</v>
      </c>
      <c r="Y31" s="35">
        <v>24230247000000</v>
      </c>
      <c r="Z31" s="32">
        <f t="shared" si="31"/>
        <v>5.0613186072762696E-3</v>
      </c>
      <c r="AA31" s="35">
        <v>4242000000</v>
      </c>
      <c r="AB31" s="35">
        <v>122637000000</v>
      </c>
      <c r="AC31" s="32">
        <f t="shared" si="32"/>
        <v>3.4589887228161156E-2</v>
      </c>
      <c r="AD31" s="35">
        <v>16253964000000</v>
      </c>
      <c r="AE31" s="35">
        <v>16660266000000</v>
      </c>
      <c r="AF31" s="34">
        <f t="shared" si="33"/>
        <v>0.97561251422996487</v>
      </c>
      <c r="AG31" s="33">
        <v>0.18319812963352988</v>
      </c>
      <c r="AH31" s="32">
        <v>0</v>
      </c>
      <c r="AI31" s="32">
        <v>4.9207077660496663E-3</v>
      </c>
      <c r="AJ31" s="32">
        <v>3.5179939478019902E-2</v>
      </c>
      <c r="AK31" s="32">
        <v>6.2217538114254317E-2</v>
      </c>
      <c r="AL31" s="32">
        <v>0.37240881988318791</v>
      </c>
      <c r="AM31" s="32">
        <v>0.94894357102267834</v>
      </c>
      <c r="AN31" s="32">
        <v>5.0613186072762696E-3</v>
      </c>
      <c r="AO31" s="32">
        <v>3.4589887228161156E-2</v>
      </c>
      <c r="AP31" s="34">
        <v>0.97561251422996487</v>
      </c>
      <c r="AQ31" s="33">
        <f t="shared" si="34"/>
        <v>1.3190265333614152E-2</v>
      </c>
      <c r="AR31" s="32">
        <f t="shared" si="35"/>
        <v>0</v>
      </c>
      <c r="AS31" s="32">
        <f t="shared" si="36"/>
        <v>3.8381520575187395E-4</v>
      </c>
      <c r="AT31" s="32">
        <f t="shared" si="37"/>
        <v>2.4274158239833733E-3</v>
      </c>
      <c r="AU31" s="32">
        <f t="shared" si="38"/>
        <v>1.60014963633494E-2</v>
      </c>
      <c r="AV31" s="32">
        <f t="shared" si="39"/>
        <v>7.65275718805328E-3</v>
      </c>
      <c r="AW31" s="32">
        <f t="shared" si="40"/>
        <v>4.8860037168674257E-2</v>
      </c>
      <c r="AX31" s="32">
        <f t="shared" si="41"/>
        <v>0.14784540836533328</v>
      </c>
      <c r="AY31" s="32">
        <f t="shared" si="42"/>
        <v>0.20435820272206082</v>
      </c>
      <c r="AZ31" s="32">
        <f t="shared" si="43"/>
        <v>4.8436819071633904E-4</v>
      </c>
      <c r="BA31" s="32">
        <f t="shared" si="44"/>
        <v>3.0093201888500205E-3</v>
      </c>
      <c r="BB31" s="32">
        <f t="shared" si="45"/>
        <v>0.10468322277687521</v>
      </c>
      <c r="BC31" s="32">
        <f t="shared" si="46"/>
        <v>0.10817691115644157</v>
      </c>
      <c r="BD31" s="32">
        <f t="shared" si="47"/>
        <v>0.32853661024185177</v>
      </c>
    </row>
    <row r="32" spans="1:56" x14ac:dyDescent="0.3">
      <c r="A32" s="2">
        <v>6</v>
      </c>
      <c r="B32" s="11" t="s">
        <v>17</v>
      </c>
      <c r="C32" s="35">
        <v>0</v>
      </c>
      <c r="D32" s="35">
        <v>181000000</v>
      </c>
      <c r="E32" s="32">
        <f t="shared" si="24"/>
        <v>0</v>
      </c>
      <c r="F32" s="35">
        <v>67369000</v>
      </c>
      <c r="G32" s="35">
        <v>458184117000</v>
      </c>
      <c r="H32" s="32">
        <f t="shared" si="25"/>
        <v>1.4703477816102473E-4</v>
      </c>
      <c r="I32" s="35">
        <v>0</v>
      </c>
      <c r="J32" s="35">
        <v>458184117000</v>
      </c>
      <c r="K32" s="32">
        <f t="shared" si="26"/>
        <v>0</v>
      </c>
      <c r="L32" s="35">
        <v>0</v>
      </c>
      <c r="M32" s="35">
        <v>458184117000</v>
      </c>
      <c r="N32" s="32">
        <f t="shared" si="27"/>
        <v>0</v>
      </c>
      <c r="O32" s="35">
        <v>16913103000</v>
      </c>
      <c r="P32" s="35">
        <v>876665353000</v>
      </c>
      <c r="Q32" s="32">
        <f t="shared" si="28"/>
        <v>1.9292541837227142E-2</v>
      </c>
      <c r="R32" s="35">
        <v>1112649818000</v>
      </c>
      <c r="S32" s="35">
        <v>4985205138000</v>
      </c>
      <c r="T32" s="32">
        <f t="shared" si="29"/>
        <v>0.22319037776776038</v>
      </c>
      <c r="U32" s="35">
        <v>728402525000</v>
      </c>
      <c r="V32" s="35">
        <v>876665353000</v>
      </c>
      <c r="W32" s="32">
        <f t="shared" si="30"/>
        <v>0.83087864999724703</v>
      </c>
      <c r="X32" s="35">
        <v>7278699000</v>
      </c>
      <c r="Y32" s="35">
        <v>6439966411000</v>
      </c>
      <c r="Z32" s="32">
        <f t="shared" si="31"/>
        <v>1.1302386589419743E-3</v>
      </c>
      <c r="AA32" s="35">
        <v>181764000</v>
      </c>
      <c r="AB32" s="35">
        <v>7278699000</v>
      </c>
      <c r="AC32" s="32">
        <f t="shared" si="32"/>
        <v>2.4972045141583681E-2</v>
      </c>
      <c r="AD32" s="35">
        <v>4909158767000</v>
      </c>
      <c r="AE32" s="35">
        <v>4985205138000</v>
      </c>
      <c r="AF32" s="34">
        <f t="shared" si="33"/>
        <v>0.9847455884171481</v>
      </c>
      <c r="AG32" s="33">
        <v>0</v>
      </c>
      <c r="AH32" s="32">
        <v>1.4703477816102473E-4</v>
      </c>
      <c r="AI32" s="32">
        <v>0</v>
      </c>
      <c r="AJ32" s="32">
        <v>0</v>
      </c>
      <c r="AK32" s="32">
        <v>1.9292541837227142E-2</v>
      </c>
      <c r="AL32" s="32">
        <v>0.22319037776776038</v>
      </c>
      <c r="AM32" s="32">
        <v>0.83087864999724703</v>
      </c>
      <c r="AN32" s="32">
        <v>1.1302386589419743E-3</v>
      </c>
      <c r="AO32" s="32">
        <v>2.4972045141583681E-2</v>
      </c>
      <c r="AP32" s="34">
        <v>0.9847455884171481</v>
      </c>
      <c r="AQ32" s="33">
        <f t="shared" si="34"/>
        <v>0</v>
      </c>
      <c r="AR32" s="32">
        <f t="shared" si="35"/>
        <v>1.1909817031043003E-5</v>
      </c>
      <c r="AS32" s="32">
        <f t="shared" si="36"/>
        <v>0</v>
      </c>
      <c r="AT32" s="32">
        <f t="shared" si="37"/>
        <v>0</v>
      </c>
      <c r="AU32" s="32">
        <f t="shared" si="38"/>
        <v>1.1909817031043003E-5</v>
      </c>
      <c r="AV32" s="32">
        <f t="shared" si="39"/>
        <v>2.3729826459789384E-3</v>
      </c>
      <c r="AW32" s="32">
        <f t="shared" si="40"/>
        <v>2.9282577563130158E-2</v>
      </c>
      <c r="AX32" s="32">
        <f t="shared" si="41"/>
        <v>0.12945089366957108</v>
      </c>
      <c r="AY32" s="32">
        <f t="shared" si="42"/>
        <v>0.16110645387868017</v>
      </c>
      <c r="AZ32" s="32">
        <f t="shared" si="43"/>
        <v>1.0816383966074694E-4</v>
      </c>
      <c r="BA32" s="32">
        <f t="shared" si="44"/>
        <v>2.1725679273177801E-3</v>
      </c>
      <c r="BB32" s="32">
        <f t="shared" si="45"/>
        <v>0.10566320163715999</v>
      </c>
      <c r="BC32" s="32">
        <f t="shared" si="46"/>
        <v>0.10794393340413852</v>
      </c>
      <c r="BD32" s="32">
        <f t="shared" si="47"/>
        <v>0.26906229709984975</v>
      </c>
    </row>
    <row r="33" spans="1:56" x14ac:dyDescent="0.3">
      <c r="A33" s="2">
        <v>7</v>
      </c>
      <c r="B33" s="11" t="s">
        <v>15</v>
      </c>
      <c r="C33" s="35">
        <v>1819942026</v>
      </c>
      <c r="D33" s="35">
        <v>12781418178</v>
      </c>
      <c r="E33" s="32">
        <f t="shared" si="24"/>
        <v>0.14238967856732621</v>
      </c>
      <c r="F33" s="35">
        <v>0</v>
      </c>
      <c r="G33" s="35">
        <v>1193136000000</v>
      </c>
      <c r="H33" s="32">
        <f t="shared" si="25"/>
        <v>0</v>
      </c>
      <c r="I33" s="35">
        <v>25538000000</v>
      </c>
      <c r="J33" s="35">
        <v>1193136000000</v>
      </c>
      <c r="K33" s="32">
        <f t="shared" si="26"/>
        <v>2.1404098107843533E-2</v>
      </c>
      <c r="L33" s="35">
        <v>76357000000</v>
      </c>
      <c r="M33" s="35">
        <v>1193136000000</v>
      </c>
      <c r="N33" s="32">
        <f t="shared" si="27"/>
        <v>6.3996895576028209E-2</v>
      </c>
      <c r="O33" s="35">
        <v>287599000000</v>
      </c>
      <c r="P33" s="35">
        <v>2548057000000</v>
      </c>
      <c r="Q33" s="32">
        <f t="shared" si="28"/>
        <v>0.11286992402446257</v>
      </c>
      <c r="R33" s="35">
        <v>3448754000000</v>
      </c>
      <c r="S33" s="35">
        <v>17763240000000</v>
      </c>
      <c r="T33" s="32">
        <f t="shared" si="29"/>
        <v>0.1941511796271401</v>
      </c>
      <c r="U33" s="35">
        <v>2429243000000</v>
      </c>
      <c r="V33" s="35">
        <v>2548057000000</v>
      </c>
      <c r="W33" s="32">
        <f t="shared" si="30"/>
        <v>0.95337074484597484</v>
      </c>
      <c r="X33" s="35">
        <v>228525000000</v>
      </c>
      <c r="Y33" s="35">
        <v>23017667000000</v>
      </c>
      <c r="Z33" s="32">
        <f t="shared" si="31"/>
        <v>9.9282433793138111E-3</v>
      </c>
      <c r="AA33" s="35">
        <v>12786000000</v>
      </c>
      <c r="AB33" s="35">
        <v>228525000000</v>
      </c>
      <c r="AC33" s="32">
        <f t="shared" si="32"/>
        <v>5.5950114867082373E-2</v>
      </c>
      <c r="AD33" s="35">
        <v>17182900000000</v>
      </c>
      <c r="AE33" s="35">
        <v>17763240000000</v>
      </c>
      <c r="AF33" s="34">
        <f t="shared" si="33"/>
        <v>0.96732915841929734</v>
      </c>
      <c r="AG33" s="33">
        <v>0.14238967856732621</v>
      </c>
      <c r="AH33" s="32">
        <v>0</v>
      </c>
      <c r="AI33" s="32">
        <v>2.1404098107843533E-2</v>
      </c>
      <c r="AJ33" s="32">
        <v>6.3996895576028209E-2</v>
      </c>
      <c r="AK33" s="32">
        <v>0.11286992402446257</v>
      </c>
      <c r="AL33" s="32">
        <v>0.1941511796271401</v>
      </c>
      <c r="AM33" s="32">
        <v>0.95337074484597484</v>
      </c>
      <c r="AN33" s="32">
        <v>9.9282433793138111E-3</v>
      </c>
      <c r="AO33" s="32">
        <v>5.5950114867082373E-2</v>
      </c>
      <c r="AP33" s="34">
        <v>0.96732915841929734</v>
      </c>
      <c r="AQ33" s="33">
        <f t="shared" si="34"/>
        <v>1.0252056856847486E-2</v>
      </c>
      <c r="AR33" s="32">
        <f t="shared" si="35"/>
        <v>0</v>
      </c>
      <c r="AS33" s="32">
        <f t="shared" si="36"/>
        <v>1.6695196524117958E-3</v>
      </c>
      <c r="AT33" s="32">
        <f t="shared" si="37"/>
        <v>4.4157857947459463E-3</v>
      </c>
      <c r="AU33" s="32">
        <f t="shared" si="38"/>
        <v>1.6337362304005228E-2</v>
      </c>
      <c r="AV33" s="32">
        <f t="shared" si="39"/>
        <v>1.3883000655008896E-2</v>
      </c>
      <c r="AW33" s="32">
        <f t="shared" si="40"/>
        <v>2.5472634767080778E-2</v>
      </c>
      <c r="AX33" s="32">
        <f t="shared" si="41"/>
        <v>0.14853516204700287</v>
      </c>
      <c r="AY33" s="32">
        <f t="shared" si="42"/>
        <v>0.18789079746909254</v>
      </c>
      <c r="AZ33" s="32">
        <f t="shared" si="43"/>
        <v>9.5013289140033171E-4</v>
      </c>
      <c r="BA33" s="32">
        <f t="shared" si="44"/>
        <v>4.8676599934361657E-3</v>
      </c>
      <c r="BB33" s="32">
        <f t="shared" si="45"/>
        <v>0.10379441869839059</v>
      </c>
      <c r="BC33" s="32">
        <f t="shared" si="46"/>
        <v>0.10961221158322709</v>
      </c>
      <c r="BD33" s="32">
        <f t="shared" si="47"/>
        <v>0.31384037135632487</v>
      </c>
    </row>
    <row r="34" spans="1:56" x14ac:dyDescent="0.3">
      <c r="A34" s="2">
        <v>8</v>
      </c>
      <c r="B34" s="11" t="s">
        <v>13</v>
      </c>
      <c r="C34" s="35">
        <v>7578930000</v>
      </c>
      <c r="D34" s="35">
        <v>19203500000</v>
      </c>
      <c r="E34" s="32">
        <f t="shared" si="24"/>
        <v>0.39466399354284376</v>
      </c>
      <c r="F34" s="35">
        <v>1860228863</v>
      </c>
      <c r="G34" s="35">
        <v>4090735747851</v>
      </c>
      <c r="H34" s="32">
        <f t="shared" si="25"/>
        <v>4.5474187961841347E-4</v>
      </c>
      <c r="I34" s="35">
        <v>49187727452</v>
      </c>
      <c r="J34" s="35">
        <v>4090735747851</v>
      </c>
      <c r="K34" s="32">
        <f t="shared" si="26"/>
        <v>1.2024176207871641E-2</v>
      </c>
      <c r="L34" s="35">
        <v>56187179229</v>
      </c>
      <c r="M34" s="35">
        <v>4090735747851</v>
      </c>
      <c r="N34" s="32">
        <f t="shared" si="27"/>
        <v>1.3735225810788928E-2</v>
      </c>
      <c r="O34" s="35">
        <v>369915228906</v>
      </c>
      <c r="P34" s="35">
        <v>6898875146812</v>
      </c>
      <c r="Q34" s="32">
        <f t="shared" si="28"/>
        <v>5.3619643932379238E-2</v>
      </c>
      <c r="R34" s="35">
        <v>13479642950358</v>
      </c>
      <c r="S34" s="35">
        <v>51089706020542</v>
      </c>
      <c r="T34" s="32">
        <f t="shared" si="29"/>
        <v>0.26384264072567071</v>
      </c>
      <c r="U34" s="35">
        <v>5960015903092</v>
      </c>
      <c r="V34" s="35">
        <v>6898875146812</v>
      </c>
      <c r="W34" s="32">
        <f t="shared" si="30"/>
        <v>0.86391125745276742</v>
      </c>
      <c r="X34" s="35">
        <v>289575719782</v>
      </c>
      <c r="Y34" s="35">
        <v>70369708944091</v>
      </c>
      <c r="Z34" s="32">
        <f t="shared" si="31"/>
        <v>4.1150620647311328E-3</v>
      </c>
      <c r="AA34" s="35">
        <v>31284753079</v>
      </c>
      <c r="AB34" s="35">
        <v>289575719782</v>
      </c>
      <c r="AC34" s="32">
        <f t="shared" si="32"/>
        <v>0.10803652012866259</v>
      </c>
      <c r="AD34" s="35">
        <v>49110982733628</v>
      </c>
      <c r="AE34" s="35">
        <v>51089706020542</v>
      </c>
      <c r="AF34" s="34">
        <f t="shared" si="33"/>
        <v>0.96126962863872423</v>
      </c>
      <c r="AG34" s="33">
        <v>0.39466399354284376</v>
      </c>
      <c r="AH34" s="32">
        <v>4.5474187961841347E-4</v>
      </c>
      <c r="AI34" s="32">
        <v>1.2024176207871641E-2</v>
      </c>
      <c r="AJ34" s="32">
        <v>1.3735225810788928E-2</v>
      </c>
      <c r="AK34" s="32">
        <v>5.3619643932379238E-2</v>
      </c>
      <c r="AL34" s="32">
        <v>0.26384264072567071</v>
      </c>
      <c r="AM34" s="32">
        <v>0.86391125745276742</v>
      </c>
      <c r="AN34" s="32">
        <v>4.1150620647311328E-3</v>
      </c>
      <c r="AO34" s="32">
        <v>0.10803652012866259</v>
      </c>
      <c r="AP34" s="34">
        <v>0.96126962863872423</v>
      </c>
      <c r="AQ34" s="33">
        <f t="shared" si="34"/>
        <v>2.8415807535084749E-2</v>
      </c>
      <c r="AR34" s="32">
        <f t="shared" si="35"/>
        <v>3.683409224909149E-5</v>
      </c>
      <c r="AS34" s="32">
        <f t="shared" si="36"/>
        <v>9.3788574421398803E-4</v>
      </c>
      <c r="AT34" s="32">
        <f t="shared" si="37"/>
        <v>9.4773058094443604E-4</v>
      </c>
      <c r="AU34" s="32">
        <f t="shared" si="38"/>
        <v>3.0338257952492263E-2</v>
      </c>
      <c r="AV34" s="32">
        <f t="shared" si="39"/>
        <v>6.5952162036826464E-3</v>
      </c>
      <c r="AW34" s="32">
        <f t="shared" si="40"/>
        <v>3.4616154463207996E-2</v>
      </c>
      <c r="AX34" s="32">
        <f t="shared" si="41"/>
        <v>0.13459737391114115</v>
      </c>
      <c r="AY34" s="32">
        <f t="shared" si="42"/>
        <v>0.17580874457803181</v>
      </c>
      <c r="AZ34" s="32">
        <f t="shared" si="43"/>
        <v>3.9381143959476943E-4</v>
      </c>
      <c r="BA34" s="32">
        <f t="shared" si="44"/>
        <v>9.3991772511936439E-3</v>
      </c>
      <c r="BB34" s="32">
        <f t="shared" si="45"/>
        <v>0.10314423115293511</v>
      </c>
      <c r="BC34" s="32">
        <f t="shared" si="46"/>
        <v>0.11293721984372353</v>
      </c>
      <c r="BD34" s="32">
        <f t="shared" si="47"/>
        <v>0.31908422237424761</v>
      </c>
    </row>
    <row r="35" spans="1:56" x14ac:dyDescent="0.3">
      <c r="A35" s="2">
        <v>9</v>
      </c>
      <c r="B35" s="11" t="s">
        <v>11</v>
      </c>
      <c r="C35" s="35">
        <v>240100000</v>
      </c>
      <c r="D35" s="35">
        <v>740100000</v>
      </c>
      <c r="E35" s="32">
        <f t="shared" si="24"/>
        <v>0.32441561951087688</v>
      </c>
      <c r="F35" s="35">
        <v>0</v>
      </c>
      <c r="G35" s="35">
        <v>1148056819000</v>
      </c>
      <c r="H35" s="32">
        <f t="shared" si="25"/>
        <v>0</v>
      </c>
      <c r="I35" s="35">
        <v>2302201000</v>
      </c>
      <c r="J35" s="35">
        <v>1148056819000</v>
      </c>
      <c r="K35" s="32">
        <f t="shared" si="26"/>
        <v>2.0053023177069775E-3</v>
      </c>
      <c r="L35" s="35">
        <v>0</v>
      </c>
      <c r="M35" s="35">
        <v>1148056819000</v>
      </c>
      <c r="N35" s="32">
        <f t="shared" si="27"/>
        <v>0</v>
      </c>
      <c r="O35" s="35">
        <v>6760373000</v>
      </c>
      <c r="P35" s="35">
        <v>1420692005000</v>
      </c>
      <c r="Q35" s="32">
        <f t="shared" si="28"/>
        <v>4.7585071051343035E-3</v>
      </c>
      <c r="R35" s="35">
        <v>58480620000</v>
      </c>
      <c r="S35" s="35">
        <v>4211472780000</v>
      </c>
      <c r="T35" s="32">
        <f t="shared" si="29"/>
        <v>1.3886025876201911E-2</v>
      </c>
      <c r="U35" s="35">
        <v>805328207000</v>
      </c>
      <c r="V35" s="35">
        <v>1420692005000</v>
      </c>
      <c r="W35" s="32">
        <f t="shared" si="30"/>
        <v>0.56685629549945982</v>
      </c>
      <c r="X35" s="35">
        <v>12223583000</v>
      </c>
      <c r="Y35" s="35">
        <v>5559819466000</v>
      </c>
      <c r="Z35" s="32">
        <f t="shared" si="31"/>
        <v>2.198557538558753E-3</v>
      </c>
      <c r="AA35" s="35">
        <v>1000994000</v>
      </c>
      <c r="AB35" s="35">
        <v>12223583000</v>
      </c>
      <c r="AC35" s="32">
        <f t="shared" si="32"/>
        <v>8.1890391712479069E-2</v>
      </c>
      <c r="AD35" s="35">
        <v>4166831233000</v>
      </c>
      <c r="AE35" s="35">
        <v>4211472780000</v>
      </c>
      <c r="AF35" s="34">
        <f t="shared" si="33"/>
        <v>0.98940001530770905</v>
      </c>
      <c r="AG35" s="33">
        <v>0.32441561951087688</v>
      </c>
      <c r="AH35" s="32">
        <v>0</v>
      </c>
      <c r="AI35" s="32">
        <v>2.0053023177069775E-3</v>
      </c>
      <c r="AJ35" s="32">
        <v>0</v>
      </c>
      <c r="AK35" s="32">
        <v>4.7585071051343035E-3</v>
      </c>
      <c r="AL35" s="32">
        <v>1.3886025876201911E-2</v>
      </c>
      <c r="AM35" s="32">
        <v>0.56685629549945982</v>
      </c>
      <c r="AN35" s="32">
        <v>2.198557538558753E-3</v>
      </c>
      <c r="AO35" s="32">
        <v>8.1890391712479069E-2</v>
      </c>
      <c r="AP35" s="34">
        <v>0.98940001530770905</v>
      </c>
      <c r="AQ35" s="33">
        <f t="shared" si="34"/>
        <v>2.3357924604783132E-2</v>
      </c>
      <c r="AR35" s="32">
        <f t="shared" si="35"/>
        <v>0</v>
      </c>
      <c r="AS35" s="32">
        <f t="shared" si="36"/>
        <v>1.5641358078114423E-4</v>
      </c>
      <c r="AT35" s="32">
        <f t="shared" si="37"/>
        <v>0</v>
      </c>
      <c r="AU35" s="32">
        <f t="shared" si="38"/>
        <v>2.3514338185564275E-2</v>
      </c>
      <c r="AV35" s="32">
        <f t="shared" si="39"/>
        <v>5.8529637393151923E-4</v>
      </c>
      <c r="AW35" s="32">
        <f t="shared" si="40"/>
        <v>1.8218465949576908E-3</v>
      </c>
      <c r="AX35" s="32">
        <f t="shared" si="41"/>
        <v>8.8316210838815842E-2</v>
      </c>
      <c r="AY35" s="32">
        <f t="shared" si="42"/>
        <v>9.0723353807705048E-2</v>
      </c>
      <c r="AZ35" s="32">
        <f t="shared" si="43"/>
        <v>2.1040195644007266E-4</v>
      </c>
      <c r="BA35" s="32">
        <f t="shared" si="44"/>
        <v>7.1244640789856787E-3</v>
      </c>
      <c r="BB35" s="32">
        <f t="shared" si="45"/>
        <v>0.10616262164251718</v>
      </c>
      <c r="BC35" s="32">
        <f t="shared" si="46"/>
        <v>0.11349748767794293</v>
      </c>
      <c r="BD35" s="32">
        <f t="shared" si="47"/>
        <v>0.22773517967121226</v>
      </c>
    </row>
    <row r="36" spans="1:56" x14ac:dyDescent="0.3">
      <c r="A36" s="2">
        <v>10</v>
      </c>
      <c r="B36" s="11" t="s">
        <v>9</v>
      </c>
      <c r="C36" s="35">
        <v>65500000</v>
      </c>
      <c r="D36" s="35">
        <v>114947000</v>
      </c>
      <c r="E36" s="32">
        <f t="shared" si="24"/>
        <v>0.56982783369726919</v>
      </c>
      <c r="F36" s="35">
        <v>0</v>
      </c>
      <c r="G36" s="35">
        <v>193672621000</v>
      </c>
      <c r="H36" s="32">
        <f t="shared" si="25"/>
        <v>0</v>
      </c>
      <c r="I36" s="35">
        <v>784731000</v>
      </c>
      <c r="J36" s="35">
        <v>193672621000</v>
      </c>
      <c r="K36" s="32">
        <f t="shared" si="26"/>
        <v>4.0518427227770101E-3</v>
      </c>
      <c r="L36" s="35">
        <v>4814524000</v>
      </c>
      <c r="M36" s="35">
        <v>193672621000</v>
      </c>
      <c r="N36" s="32">
        <f t="shared" si="27"/>
        <v>2.485908423782833E-2</v>
      </c>
      <c r="O36" s="35">
        <v>77926610000</v>
      </c>
      <c r="P36" s="35">
        <v>734236201000</v>
      </c>
      <c r="Q36" s="32">
        <f t="shared" si="28"/>
        <v>0.10613289006162746</v>
      </c>
      <c r="R36" s="35">
        <v>5176920410000</v>
      </c>
      <c r="S36" s="35">
        <v>5716720579000</v>
      </c>
      <c r="T36" s="32">
        <f t="shared" si="29"/>
        <v>0.90557520495528143</v>
      </c>
      <c r="U36" s="35">
        <v>711205543000</v>
      </c>
      <c r="V36" s="35">
        <v>734236201000</v>
      </c>
      <c r="W36" s="32">
        <f t="shared" si="30"/>
        <v>0.96863317557942097</v>
      </c>
      <c r="X36" s="35">
        <v>53578381000</v>
      </c>
      <c r="Y36" s="35">
        <v>7134234975000</v>
      </c>
      <c r="Z36" s="32">
        <f t="shared" si="31"/>
        <v>7.5100387340409965E-3</v>
      </c>
      <c r="AA36" s="35">
        <v>3794868000</v>
      </c>
      <c r="AB36" s="35">
        <v>53578381000</v>
      </c>
      <c r="AC36" s="32">
        <f t="shared" si="32"/>
        <v>7.082834399195452E-2</v>
      </c>
      <c r="AD36" s="35">
        <v>5715679579000</v>
      </c>
      <c r="AE36" s="35">
        <v>5716720579000</v>
      </c>
      <c r="AF36" s="34">
        <f t="shared" si="33"/>
        <v>0.99981790259194681</v>
      </c>
      <c r="AG36" s="33">
        <v>0.56982783369726919</v>
      </c>
      <c r="AH36" s="32">
        <v>0</v>
      </c>
      <c r="AI36" s="32">
        <v>4.0518427227770101E-3</v>
      </c>
      <c r="AJ36" s="32">
        <v>2.485908423782833E-2</v>
      </c>
      <c r="AK36" s="32">
        <v>0.10613289006162746</v>
      </c>
      <c r="AL36" s="32">
        <v>0.90557520495528143</v>
      </c>
      <c r="AM36" s="32">
        <v>0.96863317557942097</v>
      </c>
      <c r="AN36" s="32">
        <v>7.5100387340409965E-3</v>
      </c>
      <c r="AO36" s="32">
        <v>7.082834399195452E-2</v>
      </c>
      <c r="AP36" s="34">
        <v>0.99981790259194681</v>
      </c>
      <c r="AQ36" s="33">
        <f t="shared" si="34"/>
        <v>4.1027604026203375E-2</v>
      </c>
      <c r="AR36" s="32">
        <f t="shared" si="35"/>
        <v>0</v>
      </c>
      <c r="AS36" s="32">
        <f t="shared" si="36"/>
        <v>3.160437323766068E-4</v>
      </c>
      <c r="AT36" s="32">
        <f t="shared" si="37"/>
        <v>1.7152768124101547E-3</v>
      </c>
      <c r="AU36" s="32">
        <f t="shared" si="38"/>
        <v>4.3058924570990136E-2</v>
      </c>
      <c r="AV36" s="32">
        <f t="shared" si="39"/>
        <v>1.3054345477580177E-2</v>
      </c>
      <c r="AW36" s="32">
        <f t="shared" si="40"/>
        <v>0.11881146689013293</v>
      </c>
      <c r="AX36" s="32">
        <f t="shared" si="41"/>
        <v>0.15091304875527378</v>
      </c>
      <c r="AY36" s="32">
        <f t="shared" si="42"/>
        <v>0.28277886112298689</v>
      </c>
      <c r="AZ36" s="32">
        <f t="shared" si="43"/>
        <v>7.1871070684772337E-4</v>
      </c>
      <c r="BA36" s="32">
        <f t="shared" si="44"/>
        <v>6.1620659273000427E-3</v>
      </c>
      <c r="BB36" s="32">
        <f t="shared" si="45"/>
        <v>0.10728046094811589</v>
      </c>
      <c r="BC36" s="32">
        <f t="shared" si="46"/>
        <v>0.11416123758226365</v>
      </c>
      <c r="BD36" s="32">
        <f t="shared" si="47"/>
        <v>0.43999902327624069</v>
      </c>
    </row>
    <row r="37" spans="1:56" x14ac:dyDescent="0.3">
      <c r="A37" s="2">
        <v>11</v>
      </c>
      <c r="B37" s="11" t="s">
        <v>7</v>
      </c>
      <c r="C37" s="35">
        <v>0</v>
      </c>
      <c r="D37" s="35">
        <v>642011850</v>
      </c>
      <c r="E37" s="32">
        <f t="shared" si="24"/>
        <v>0</v>
      </c>
      <c r="F37" s="35">
        <v>0</v>
      </c>
      <c r="G37" s="35">
        <v>169974989646</v>
      </c>
      <c r="H37" s="32">
        <f t="shared" si="25"/>
        <v>0</v>
      </c>
      <c r="I37" s="35">
        <v>2902683176</v>
      </c>
      <c r="J37" s="35">
        <v>169974989646</v>
      </c>
      <c r="K37" s="32">
        <f t="shared" si="26"/>
        <v>1.7077119298817434E-2</v>
      </c>
      <c r="L37" s="35">
        <v>3280457017</v>
      </c>
      <c r="M37" s="35">
        <v>169974989646</v>
      </c>
      <c r="N37" s="32">
        <f t="shared" si="27"/>
        <v>1.9299645340953245E-2</v>
      </c>
      <c r="O37" s="35">
        <v>44706532304</v>
      </c>
      <c r="P37" s="35">
        <v>557956955566</v>
      </c>
      <c r="Q37" s="32">
        <f t="shared" si="28"/>
        <v>8.0125414439271597E-2</v>
      </c>
      <c r="R37" s="35">
        <v>2071513646274</v>
      </c>
      <c r="S37" s="35">
        <v>4307131501045</v>
      </c>
      <c r="T37" s="32">
        <f t="shared" si="29"/>
        <v>0.48094970998015907</v>
      </c>
      <c r="U37" s="35">
        <v>505265196534</v>
      </c>
      <c r="V37" s="35">
        <v>557956955566</v>
      </c>
      <c r="W37" s="32">
        <f t="shared" si="30"/>
        <v>0.90556303939512917</v>
      </c>
      <c r="X37" s="35">
        <v>27778475573</v>
      </c>
      <c r="Y37" s="35">
        <v>5827153527325</v>
      </c>
      <c r="Z37" s="32">
        <f t="shared" si="31"/>
        <v>4.7670746004442287E-3</v>
      </c>
      <c r="AA37" s="35">
        <v>0</v>
      </c>
      <c r="AB37" s="35">
        <v>27778475573</v>
      </c>
      <c r="AC37" s="32">
        <f t="shared" si="32"/>
        <v>0</v>
      </c>
      <c r="AD37" s="35">
        <v>4296229359921</v>
      </c>
      <c r="AE37" s="35">
        <v>4307131501045</v>
      </c>
      <c r="AF37" s="34">
        <f t="shared" si="33"/>
        <v>0.99746881628263384</v>
      </c>
      <c r="AG37" s="33">
        <v>0</v>
      </c>
      <c r="AH37" s="32">
        <v>0</v>
      </c>
      <c r="AI37" s="32">
        <v>1.7077119298817434E-2</v>
      </c>
      <c r="AJ37" s="32">
        <v>1.9299645340953245E-2</v>
      </c>
      <c r="AK37" s="32">
        <v>8.0125414439271597E-2</v>
      </c>
      <c r="AL37" s="32">
        <v>0.48094970998015907</v>
      </c>
      <c r="AM37" s="32">
        <v>0.90556303939512917</v>
      </c>
      <c r="AN37" s="32">
        <v>4.7670746004442287E-3</v>
      </c>
      <c r="AO37" s="32">
        <v>0</v>
      </c>
      <c r="AP37" s="34">
        <v>0.99746881628263384</v>
      </c>
      <c r="AQ37" s="33">
        <f t="shared" si="34"/>
        <v>0</v>
      </c>
      <c r="AR37" s="32">
        <f t="shared" si="35"/>
        <v>0</v>
      </c>
      <c r="AS37" s="32">
        <f t="shared" si="36"/>
        <v>1.3320153053077597E-3</v>
      </c>
      <c r="AT37" s="32">
        <f t="shared" si="37"/>
        <v>1.3316755285257738E-3</v>
      </c>
      <c r="AU37" s="32">
        <f t="shared" si="38"/>
        <v>2.6636908338335333E-3</v>
      </c>
      <c r="AV37" s="32">
        <f t="shared" si="39"/>
        <v>9.8554259760304051E-3</v>
      </c>
      <c r="AW37" s="32">
        <f t="shared" si="40"/>
        <v>6.3100601949396873E-2</v>
      </c>
      <c r="AX37" s="32">
        <f t="shared" si="41"/>
        <v>0.14108672153776111</v>
      </c>
      <c r="AY37" s="32">
        <f t="shared" si="42"/>
        <v>0.21404274946318841</v>
      </c>
      <c r="AZ37" s="32">
        <f t="shared" si="43"/>
        <v>4.5620903926251263E-4</v>
      </c>
      <c r="BA37" s="32">
        <f t="shared" si="44"/>
        <v>0</v>
      </c>
      <c r="BB37" s="32">
        <f t="shared" si="45"/>
        <v>0.1070284039871266</v>
      </c>
      <c r="BC37" s="32">
        <f t="shared" si="46"/>
        <v>0.10748461302638911</v>
      </c>
      <c r="BD37" s="32">
        <f t="shared" si="47"/>
        <v>0.32419105332341103</v>
      </c>
    </row>
    <row r="38" spans="1:56" x14ac:dyDescent="0.3">
      <c r="A38" s="2">
        <v>12</v>
      </c>
      <c r="B38" s="11" t="s">
        <v>5</v>
      </c>
      <c r="C38" s="35">
        <v>0</v>
      </c>
      <c r="D38" s="35">
        <v>390489100</v>
      </c>
      <c r="E38" s="32">
        <f t="shared" si="24"/>
        <v>0</v>
      </c>
      <c r="F38" s="35">
        <v>0</v>
      </c>
      <c r="G38" s="35">
        <v>140723631081</v>
      </c>
      <c r="H38" s="32">
        <f t="shared" si="25"/>
        <v>0</v>
      </c>
      <c r="I38" s="35">
        <v>2207269870</v>
      </c>
      <c r="J38" s="35">
        <v>140723631081</v>
      </c>
      <c r="K38" s="32">
        <f t="shared" si="26"/>
        <v>1.5685140107914809E-2</v>
      </c>
      <c r="L38" s="35">
        <v>1252508149</v>
      </c>
      <c r="M38" s="35">
        <v>140723631081</v>
      </c>
      <c r="N38" s="32">
        <f t="shared" si="27"/>
        <v>8.9004820255033142E-3</v>
      </c>
      <c r="O38" s="35">
        <v>31813576569</v>
      </c>
      <c r="P38" s="35">
        <v>367213657800</v>
      </c>
      <c r="Q38" s="32">
        <f t="shared" si="28"/>
        <v>8.6635058073812193E-2</v>
      </c>
      <c r="R38" s="35">
        <v>1348175115288</v>
      </c>
      <c r="S38" s="35">
        <v>2975475008638</v>
      </c>
      <c r="T38" s="32">
        <f t="shared" si="29"/>
        <v>0.45309576164281629</v>
      </c>
      <c r="U38" s="35">
        <v>357791198063</v>
      </c>
      <c r="V38" s="35">
        <v>367213657800</v>
      </c>
      <c r="W38" s="32">
        <f t="shared" si="30"/>
        <v>0.97434066098344341</v>
      </c>
      <c r="X38" s="35">
        <v>23436849581</v>
      </c>
      <c r="Y38" s="35">
        <v>4349580046527</v>
      </c>
      <c r="Z38" s="32">
        <f t="shared" si="31"/>
        <v>5.3883017050608308E-3</v>
      </c>
      <c r="AA38" s="35">
        <v>38099691</v>
      </c>
      <c r="AB38" s="35">
        <v>23436849581</v>
      </c>
      <c r="AC38" s="32">
        <f t="shared" si="32"/>
        <v>1.6256319292541352E-3</v>
      </c>
      <c r="AD38" s="35">
        <v>2975320550308</v>
      </c>
      <c r="AE38" s="35">
        <v>2975475008638</v>
      </c>
      <c r="AF38" s="34">
        <f t="shared" si="33"/>
        <v>0.99994808952199177</v>
      </c>
      <c r="AG38" s="33">
        <v>0</v>
      </c>
      <c r="AH38" s="32">
        <v>0</v>
      </c>
      <c r="AI38" s="32">
        <v>1.5685140107914809E-2</v>
      </c>
      <c r="AJ38" s="32">
        <v>8.9004820255033142E-3</v>
      </c>
      <c r="AK38" s="32">
        <v>8.6635058073812193E-2</v>
      </c>
      <c r="AL38" s="32">
        <v>0.45309576164281629</v>
      </c>
      <c r="AM38" s="32">
        <v>0.97434066098344341</v>
      </c>
      <c r="AN38" s="32">
        <v>5.3883017050608308E-3</v>
      </c>
      <c r="AO38" s="32">
        <v>1.6256319292541352E-3</v>
      </c>
      <c r="AP38" s="34">
        <v>0.99994808952199177</v>
      </c>
      <c r="AQ38" s="33">
        <f t="shared" si="34"/>
        <v>0</v>
      </c>
      <c r="AR38" s="32">
        <f t="shared" si="35"/>
        <v>0</v>
      </c>
      <c r="AS38" s="32">
        <f t="shared" si="36"/>
        <v>1.2234409284173553E-3</v>
      </c>
      <c r="AT38" s="32">
        <f t="shared" si="37"/>
        <v>6.141332597597287E-4</v>
      </c>
      <c r="AU38" s="32">
        <f t="shared" si="38"/>
        <v>1.837574188177084E-3</v>
      </c>
      <c r="AV38" s="32">
        <f t="shared" si="39"/>
        <v>1.06561121430789E-2</v>
      </c>
      <c r="AW38" s="32">
        <f t="shared" si="40"/>
        <v>5.9446163927537501E-2</v>
      </c>
      <c r="AX38" s="32">
        <f t="shared" si="41"/>
        <v>0.15180227498122048</v>
      </c>
      <c r="AY38" s="32">
        <f t="shared" si="42"/>
        <v>0.22190455105183687</v>
      </c>
      <c r="AZ38" s="32">
        <f t="shared" si="43"/>
        <v>5.1566047317432148E-4</v>
      </c>
      <c r="BA38" s="32">
        <f t="shared" si="44"/>
        <v>1.4142997784510975E-4</v>
      </c>
      <c r="BB38" s="32">
        <f t="shared" si="45"/>
        <v>0.10729443000570972</v>
      </c>
      <c r="BC38" s="32">
        <f t="shared" si="46"/>
        <v>0.10795152045672915</v>
      </c>
      <c r="BD38" s="32">
        <f t="shared" si="47"/>
        <v>0.33169364569674309</v>
      </c>
    </row>
    <row r="39" spans="1:56" x14ac:dyDescent="0.3">
      <c r="A39" s="2">
        <v>13</v>
      </c>
      <c r="B39" s="11" t="s">
        <v>3</v>
      </c>
      <c r="C39" s="35">
        <v>0</v>
      </c>
      <c r="D39" s="35">
        <v>167000000</v>
      </c>
      <c r="E39" s="32">
        <f t="shared" si="24"/>
        <v>0</v>
      </c>
      <c r="F39" s="35">
        <v>0</v>
      </c>
      <c r="G39" s="35">
        <v>1070219000000</v>
      </c>
      <c r="H39" s="32">
        <f t="shared" si="25"/>
        <v>0</v>
      </c>
      <c r="I39" s="35">
        <v>20317000000</v>
      </c>
      <c r="J39" s="35">
        <v>1070219000000</v>
      </c>
      <c r="K39" s="32">
        <f t="shared" si="26"/>
        <v>1.8983964964180228E-2</v>
      </c>
      <c r="L39" s="35">
        <v>3621000000</v>
      </c>
      <c r="M39" s="35">
        <v>1070219000000</v>
      </c>
      <c r="N39" s="32">
        <f t="shared" si="27"/>
        <v>3.3834196552294435E-3</v>
      </c>
      <c r="O39" s="35">
        <v>250084000000</v>
      </c>
      <c r="P39" s="35">
        <v>1567481000000</v>
      </c>
      <c r="Q39" s="32">
        <f t="shared" si="28"/>
        <v>0.1595451555712637</v>
      </c>
      <c r="R39" s="35">
        <v>0</v>
      </c>
      <c r="S39" s="35">
        <v>3678027000000</v>
      </c>
      <c r="T39" s="32">
        <f t="shared" si="29"/>
        <v>0</v>
      </c>
      <c r="U39" s="35">
        <v>1562647000000</v>
      </c>
      <c r="V39" s="35">
        <v>1567481000000</v>
      </c>
      <c r="W39" s="32">
        <f t="shared" si="30"/>
        <v>0.99691607107199387</v>
      </c>
      <c r="X39" s="35">
        <v>169206000000</v>
      </c>
      <c r="Y39" s="35">
        <v>5189013000000</v>
      </c>
      <c r="Z39" s="32">
        <f t="shared" si="31"/>
        <v>3.2608513410931905E-2</v>
      </c>
      <c r="AA39" s="35">
        <v>0</v>
      </c>
      <c r="AB39" s="35">
        <v>169206000000</v>
      </c>
      <c r="AC39" s="32">
        <f t="shared" si="32"/>
        <v>0</v>
      </c>
      <c r="AD39" s="35">
        <v>3677967000000</v>
      </c>
      <c r="AE39" s="35">
        <v>3678027000000</v>
      </c>
      <c r="AF39" s="34">
        <f t="shared" si="33"/>
        <v>0.99998368690605044</v>
      </c>
      <c r="AG39" s="33">
        <v>0</v>
      </c>
      <c r="AH39" s="32">
        <v>0</v>
      </c>
      <c r="AI39" s="32">
        <v>1.8983964964180228E-2</v>
      </c>
      <c r="AJ39" s="32">
        <v>3.3834196552294435E-3</v>
      </c>
      <c r="AK39" s="32">
        <v>0.1595451555712637</v>
      </c>
      <c r="AL39" s="32">
        <v>0</v>
      </c>
      <c r="AM39" s="32">
        <v>0.99691607107199387</v>
      </c>
      <c r="AN39" s="32">
        <v>3.2608513410931905E-2</v>
      </c>
      <c r="AO39" s="32">
        <v>0</v>
      </c>
      <c r="AP39" s="34">
        <v>0.99998368690605044</v>
      </c>
      <c r="AQ39" s="33">
        <f t="shared" si="34"/>
        <v>0</v>
      </c>
      <c r="AR39" s="32">
        <f t="shared" si="35"/>
        <v>0</v>
      </c>
      <c r="AS39" s="32">
        <f t="shared" si="36"/>
        <v>1.4807492672060578E-3</v>
      </c>
      <c r="AT39" s="32">
        <f t="shared" si="37"/>
        <v>2.3345595621083161E-4</v>
      </c>
      <c r="AU39" s="32">
        <f t="shared" si="38"/>
        <v>1.7142052234168895E-3</v>
      </c>
      <c r="AV39" s="32">
        <f t="shared" si="39"/>
        <v>1.9624054135265433E-2</v>
      </c>
      <c r="AW39" s="32">
        <f t="shared" si="40"/>
        <v>0</v>
      </c>
      <c r="AX39" s="32">
        <f t="shared" si="41"/>
        <v>0.15531952387301665</v>
      </c>
      <c r="AY39" s="32">
        <f t="shared" si="42"/>
        <v>0.17494357800828209</v>
      </c>
      <c r="AZ39" s="32">
        <f t="shared" si="43"/>
        <v>3.1206347334261832E-3</v>
      </c>
      <c r="BA39" s="32">
        <f t="shared" si="44"/>
        <v>0</v>
      </c>
      <c r="BB39" s="32">
        <f t="shared" si="45"/>
        <v>0.1072982496050192</v>
      </c>
      <c r="BC39" s="32">
        <f t="shared" si="46"/>
        <v>0.11041888433844538</v>
      </c>
      <c r="BD39" s="32">
        <f t="shared" si="47"/>
        <v>0.28707666757014438</v>
      </c>
    </row>
    <row r="40" spans="1:56" x14ac:dyDescent="0.3">
      <c r="A40" s="2">
        <v>14</v>
      </c>
      <c r="B40" s="11" t="s">
        <v>1</v>
      </c>
      <c r="C40" s="35">
        <v>0</v>
      </c>
      <c r="D40" s="35">
        <v>60000000</v>
      </c>
      <c r="E40" s="32">
        <f t="shared" si="24"/>
        <v>0</v>
      </c>
      <c r="F40" s="35">
        <v>0</v>
      </c>
      <c r="G40" s="35">
        <v>60958000000</v>
      </c>
      <c r="H40" s="32">
        <f t="shared" si="25"/>
        <v>0</v>
      </c>
      <c r="I40" s="35">
        <v>988000000</v>
      </c>
      <c r="J40" s="35">
        <v>60958000000</v>
      </c>
      <c r="K40" s="32">
        <f t="shared" si="26"/>
        <v>1.6207880835985431E-2</v>
      </c>
      <c r="L40" s="35">
        <v>936000000</v>
      </c>
      <c r="M40" s="35">
        <v>60958000000</v>
      </c>
      <c r="N40" s="32">
        <f t="shared" si="27"/>
        <v>1.5354834476196726E-2</v>
      </c>
      <c r="O40" s="35">
        <v>-391125000000</v>
      </c>
      <c r="P40" s="35">
        <v>177196000000</v>
      </c>
      <c r="Q40" s="32">
        <f t="shared" si="28"/>
        <v>-2.207301519221653</v>
      </c>
      <c r="R40" s="35">
        <v>283254000000</v>
      </c>
      <c r="S40" s="35">
        <v>1552520000000</v>
      </c>
      <c r="T40" s="32">
        <f t="shared" si="29"/>
        <v>0.18244789117048413</v>
      </c>
      <c r="U40" s="35">
        <v>173385000000</v>
      </c>
      <c r="V40" s="35">
        <v>177196000000</v>
      </c>
      <c r="W40" s="32">
        <f t="shared" si="30"/>
        <v>0.97849274249983065</v>
      </c>
      <c r="X40" s="35">
        <v>-294392000000</v>
      </c>
      <c r="Y40" s="35">
        <v>1743439000000</v>
      </c>
      <c r="Z40" s="32">
        <f t="shared" si="31"/>
        <v>-0.16885706927515101</v>
      </c>
      <c r="AA40" s="35">
        <v>0</v>
      </c>
      <c r="AB40" s="35">
        <v>-294392000000</v>
      </c>
      <c r="AC40" s="32">
        <f t="shared" si="32"/>
        <v>0</v>
      </c>
      <c r="AD40" s="35">
        <v>1472055000000</v>
      </c>
      <c r="AE40" s="35">
        <v>1552520000000</v>
      </c>
      <c r="AF40" s="34">
        <f t="shared" si="33"/>
        <v>0.94817136011130287</v>
      </c>
      <c r="AG40" s="33">
        <v>0</v>
      </c>
      <c r="AH40" s="32">
        <v>0</v>
      </c>
      <c r="AI40" s="32">
        <v>1.6207880835985431E-2</v>
      </c>
      <c r="AJ40" s="32">
        <v>1.5354834476196726E-2</v>
      </c>
      <c r="AK40" s="32">
        <v>-2.207301519221653</v>
      </c>
      <c r="AL40" s="32">
        <v>0.18244789117048413</v>
      </c>
      <c r="AM40" s="32">
        <v>0.97849274249983065</v>
      </c>
      <c r="AN40" s="32">
        <v>-0.16885706927515101</v>
      </c>
      <c r="AO40" s="32">
        <v>0</v>
      </c>
      <c r="AP40" s="34">
        <v>0.94817136011130287</v>
      </c>
      <c r="AQ40" s="33">
        <f t="shared" si="34"/>
        <v>0</v>
      </c>
      <c r="AR40" s="32">
        <f t="shared" si="35"/>
        <v>0</v>
      </c>
      <c r="AS40" s="32">
        <f t="shared" si="36"/>
        <v>1.2642147052068637E-3</v>
      </c>
      <c r="AT40" s="32">
        <f t="shared" si="37"/>
        <v>1.059483578857574E-3</v>
      </c>
      <c r="AU40" s="32">
        <f t="shared" si="38"/>
        <v>2.3236982840644377E-3</v>
      </c>
      <c r="AV40" s="32">
        <f t="shared" si="39"/>
        <v>-0.27149808686426324</v>
      </c>
      <c r="AW40" s="32">
        <f t="shared" si="40"/>
        <v>2.3937163321567517E-2</v>
      </c>
      <c r="AX40" s="32">
        <f t="shared" si="41"/>
        <v>0.15244916928147362</v>
      </c>
      <c r="AY40" s="32">
        <f t="shared" si="42"/>
        <v>-9.511175426122212E-2</v>
      </c>
      <c r="AZ40" s="32">
        <f t="shared" si="43"/>
        <v>-1.6159621529631952E-2</v>
      </c>
      <c r="BA40" s="32">
        <f t="shared" si="44"/>
        <v>0</v>
      </c>
      <c r="BB40" s="32">
        <f t="shared" si="45"/>
        <v>0.10173878693994279</v>
      </c>
      <c r="BC40" s="32">
        <f t="shared" si="46"/>
        <v>8.557916541031084E-2</v>
      </c>
      <c r="BD40" s="32">
        <f t="shared" si="47"/>
        <v>-7.2088905668468428E-3</v>
      </c>
    </row>
    <row r="41" spans="1:56" x14ac:dyDescent="0.3">
      <c r="AU41" s="24">
        <f>SUM(AU29:AU40)</f>
        <v>0.16569164681764664</v>
      </c>
      <c r="AY41" s="24">
        <f>SUM(AY29:AY40)</f>
        <v>2.0535320173916523</v>
      </c>
      <c r="BC41" s="24">
        <f>SUM(BC29:BC40)</f>
        <v>1.3044584927875391</v>
      </c>
      <c r="BD41" s="7">
        <f t="shared" si="47"/>
        <v>3.5236821569968382</v>
      </c>
    </row>
    <row r="42" spans="1:56" x14ac:dyDescent="0.3">
      <c r="A42" s="47">
        <v>2016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>
        <f>AU41/4</f>
        <v>4.1422911704411661E-2</v>
      </c>
      <c r="AV42" s="46"/>
      <c r="AW42" s="46"/>
      <c r="AX42" s="46"/>
      <c r="AY42" s="46">
        <f>AY41/3</f>
        <v>0.68451067246388408</v>
      </c>
      <c r="AZ42" s="46"/>
      <c r="BA42" s="46"/>
      <c r="BB42" s="46"/>
      <c r="BC42" s="46">
        <f>BC41/3</f>
        <v>0.43481949759584637</v>
      </c>
      <c r="BD42" s="46">
        <f t="shared" si="47"/>
        <v>1.1607530817641423</v>
      </c>
    </row>
    <row r="43" spans="1:56" s="17" customFormat="1" ht="15.75" customHeight="1" x14ac:dyDescent="0.3">
      <c r="A43" s="65" t="s">
        <v>32</v>
      </c>
      <c r="B43" s="66" t="s">
        <v>31</v>
      </c>
      <c r="C43" s="62" t="s">
        <v>91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7"/>
      <c r="AG43" s="68" t="s">
        <v>90</v>
      </c>
      <c r="AH43" s="62"/>
      <c r="AI43" s="62"/>
      <c r="AJ43" s="62"/>
      <c r="AK43" s="63" t="s">
        <v>89</v>
      </c>
      <c r="AL43" s="63"/>
      <c r="AM43" s="63"/>
      <c r="AN43" s="62" t="s">
        <v>88</v>
      </c>
      <c r="AO43" s="62"/>
      <c r="AP43" s="67"/>
      <c r="AQ43" s="68" t="s">
        <v>87</v>
      </c>
      <c r="AR43" s="62"/>
      <c r="AS43" s="62"/>
      <c r="AT43" s="62"/>
      <c r="AU43" s="62"/>
      <c r="AV43" s="63" t="s">
        <v>86</v>
      </c>
      <c r="AW43" s="63"/>
      <c r="AX43" s="63"/>
      <c r="AY43" s="63"/>
      <c r="AZ43" s="62" t="s">
        <v>85</v>
      </c>
      <c r="BA43" s="62"/>
      <c r="BB43" s="62"/>
      <c r="BC43" s="62"/>
      <c r="BD43" s="64" t="s">
        <v>84</v>
      </c>
    </row>
    <row r="44" spans="1:56" s="42" customFormat="1" ht="15" customHeight="1" x14ac:dyDescent="0.3">
      <c r="A44" s="65"/>
      <c r="B44" s="66"/>
      <c r="C44" s="71" t="s">
        <v>83</v>
      </c>
      <c r="D44" s="71"/>
      <c r="E44" s="71"/>
      <c r="F44" s="74" t="s">
        <v>82</v>
      </c>
      <c r="G44" s="74"/>
      <c r="H44" s="74"/>
      <c r="I44" s="71" t="s">
        <v>81</v>
      </c>
      <c r="J44" s="71"/>
      <c r="K44" s="71"/>
      <c r="L44" s="72" t="s">
        <v>80</v>
      </c>
      <c r="M44" s="72"/>
      <c r="N44" s="72"/>
      <c r="O44" s="71" t="s">
        <v>79</v>
      </c>
      <c r="P44" s="71"/>
      <c r="Q44" s="71"/>
      <c r="R44" s="72" t="s">
        <v>78</v>
      </c>
      <c r="S44" s="72"/>
      <c r="T44" s="72"/>
      <c r="U44" s="71" t="s">
        <v>77</v>
      </c>
      <c r="V44" s="71"/>
      <c r="W44" s="71"/>
      <c r="X44" s="72" t="s">
        <v>76</v>
      </c>
      <c r="Y44" s="72"/>
      <c r="Z44" s="72"/>
      <c r="AA44" s="71" t="s">
        <v>75</v>
      </c>
      <c r="AB44" s="71"/>
      <c r="AC44" s="71"/>
      <c r="AD44" s="72" t="s">
        <v>74</v>
      </c>
      <c r="AE44" s="72"/>
      <c r="AF44" s="73"/>
      <c r="AG44" s="69" t="s">
        <v>83</v>
      </c>
      <c r="AH44" s="65" t="s">
        <v>82</v>
      </c>
      <c r="AI44" s="65" t="s">
        <v>81</v>
      </c>
      <c r="AJ44" s="65" t="s">
        <v>80</v>
      </c>
      <c r="AK44" s="66" t="s">
        <v>79</v>
      </c>
      <c r="AL44" s="66" t="s">
        <v>78</v>
      </c>
      <c r="AM44" s="66" t="s">
        <v>77</v>
      </c>
      <c r="AN44" s="65" t="s">
        <v>76</v>
      </c>
      <c r="AO44" s="65" t="s">
        <v>75</v>
      </c>
      <c r="AP44" s="70" t="s">
        <v>74</v>
      </c>
      <c r="AQ44" s="45" t="s">
        <v>73</v>
      </c>
      <c r="AR44" s="43" t="s">
        <v>72</v>
      </c>
      <c r="AS44" s="43" t="s">
        <v>71</v>
      </c>
      <c r="AT44" s="43" t="s">
        <v>70</v>
      </c>
      <c r="AU44" s="43" t="s">
        <v>63</v>
      </c>
      <c r="AV44" s="44" t="s">
        <v>69</v>
      </c>
      <c r="AW44" s="44" t="s">
        <v>68</v>
      </c>
      <c r="AX44" s="44" t="s">
        <v>67</v>
      </c>
      <c r="AY44" s="44" t="s">
        <v>63</v>
      </c>
      <c r="AZ44" s="43" t="s">
        <v>66</v>
      </c>
      <c r="BA44" s="43" t="s">
        <v>65</v>
      </c>
      <c r="BB44" s="43" t="s">
        <v>64</v>
      </c>
      <c r="BC44" s="43" t="s">
        <v>63</v>
      </c>
      <c r="BD44" s="64"/>
    </row>
    <row r="45" spans="1:56" s="17" customFormat="1" ht="26" x14ac:dyDescent="0.3">
      <c r="A45" s="65"/>
      <c r="B45" s="66"/>
      <c r="C45" s="15" t="s">
        <v>62</v>
      </c>
      <c r="D45" s="15" t="s">
        <v>61</v>
      </c>
      <c r="E45" s="15" t="s">
        <v>47</v>
      </c>
      <c r="F45" s="41" t="s">
        <v>60</v>
      </c>
      <c r="G45" s="14" t="s">
        <v>57</v>
      </c>
      <c r="H45" s="14" t="s">
        <v>47</v>
      </c>
      <c r="I45" s="15" t="s">
        <v>59</v>
      </c>
      <c r="J45" s="15" t="s">
        <v>57</v>
      </c>
      <c r="K45" s="15" t="s">
        <v>47</v>
      </c>
      <c r="L45" s="14" t="s">
        <v>58</v>
      </c>
      <c r="M45" s="14" t="s">
        <v>57</v>
      </c>
      <c r="N45" s="14" t="s">
        <v>47</v>
      </c>
      <c r="O45" s="15" t="s">
        <v>56</v>
      </c>
      <c r="P45" s="15" t="s">
        <v>53</v>
      </c>
      <c r="Q45" s="15" t="s">
        <v>47</v>
      </c>
      <c r="R45" s="14" t="s">
        <v>55</v>
      </c>
      <c r="S45" s="14" t="s">
        <v>48</v>
      </c>
      <c r="T45" s="14" t="s">
        <v>47</v>
      </c>
      <c r="U45" s="15" t="s">
        <v>54</v>
      </c>
      <c r="V45" s="15" t="s">
        <v>53</v>
      </c>
      <c r="W45" s="15" t="s">
        <v>47</v>
      </c>
      <c r="X45" s="14" t="s">
        <v>50</v>
      </c>
      <c r="Y45" s="14" t="s">
        <v>52</v>
      </c>
      <c r="Z45" s="14" t="s">
        <v>47</v>
      </c>
      <c r="AA45" s="15" t="s">
        <v>51</v>
      </c>
      <c r="AB45" s="15" t="s">
        <v>50</v>
      </c>
      <c r="AC45" s="15" t="s">
        <v>47</v>
      </c>
      <c r="AD45" s="14" t="s">
        <v>49</v>
      </c>
      <c r="AE45" s="14" t="s">
        <v>48</v>
      </c>
      <c r="AF45" s="40" t="s">
        <v>47</v>
      </c>
      <c r="AG45" s="69"/>
      <c r="AH45" s="65"/>
      <c r="AI45" s="65"/>
      <c r="AJ45" s="65"/>
      <c r="AK45" s="66"/>
      <c r="AL45" s="66"/>
      <c r="AM45" s="66"/>
      <c r="AN45" s="65"/>
      <c r="AO45" s="65"/>
      <c r="AP45" s="70"/>
      <c r="AQ45" s="39">
        <v>0.24</v>
      </c>
      <c r="AR45" s="37">
        <v>0.27</v>
      </c>
      <c r="AS45" s="37">
        <v>0.26</v>
      </c>
      <c r="AT45" s="37">
        <v>0.23</v>
      </c>
      <c r="AU45" s="37">
        <v>0.3</v>
      </c>
      <c r="AV45" s="38">
        <v>0.3</v>
      </c>
      <c r="AW45" s="38">
        <v>0.32</v>
      </c>
      <c r="AX45" s="38">
        <v>0.38</v>
      </c>
      <c r="AY45" s="38">
        <v>0.41</v>
      </c>
      <c r="AZ45" s="37">
        <v>0.33</v>
      </c>
      <c r="BA45" s="37">
        <v>0.3</v>
      </c>
      <c r="BB45" s="37">
        <v>0.37</v>
      </c>
      <c r="BC45" s="37">
        <v>0.28999999999999998</v>
      </c>
      <c r="BD45" s="64"/>
    </row>
    <row r="46" spans="1:56" x14ac:dyDescent="0.3">
      <c r="A46" s="2">
        <v>1</v>
      </c>
      <c r="B46" s="11" t="s">
        <v>28</v>
      </c>
      <c r="C46" s="35"/>
      <c r="D46" s="35"/>
      <c r="E46" s="32" t="e">
        <f t="shared" ref="E46:E59" si="48">C46/D46</f>
        <v>#DIV/0!</v>
      </c>
      <c r="F46" s="35"/>
      <c r="G46" s="35"/>
      <c r="H46" s="32" t="e">
        <f t="shared" ref="H46:H59" si="49">F46/G46</f>
        <v>#DIV/0!</v>
      </c>
      <c r="I46" s="35"/>
      <c r="J46" s="35"/>
      <c r="K46" s="32" t="e">
        <f t="shared" ref="K46:K59" si="50">I46/J46</f>
        <v>#DIV/0!</v>
      </c>
      <c r="L46" s="35"/>
      <c r="M46" s="35"/>
      <c r="N46" s="32" t="e">
        <f t="shared" ref="N46:N59" si="51">L46/M46</f>
        <v>#DIV/0!</v>
      </c>
      <c r="O46" s="35"/>
      <c r="P46" s="35"/>
      <c r="Q46" s="32" t="e">
        <f t="shared" ref="Q46:Q59" si="52">O46/P46</f>
        <v>#DIV/0!</v>
      </c>
      <c r="R46" s="35">
        <v>0</v>
      </c>
      <c r="S46" s="35">
        <v>0</v>
      </c>
      <c r="T46" s="32" t="e">
        <f t="shared" ref="T46:T59" si="53">R46/S46</f>
        <v>#DIV/0!</v>
      </c>
      <c r="U46" s="35"/>
      <c r="V46" s="35"/>
      <c r="W46" s="32" t="e">
        <f t="shared" ref="W46:W59" si="54">U46/V46</f>
        <v>#DIV/0!</v>
      </c>
      <c r="X46" s="35"/>
      <c r="Y46" s="35"/>
      <c r="Z46" s="32" t="e">
        <f t="shared" ref="Z46:Z59" si="55">X46/Y46</f>
        <v>#DIV/0!</v>
      </c>
      <c r="AA46" s="35"/>
      <c r="AB46" s="35"/>
      <c r="AC46" s="32" t="e">
        <f t="shared" ref="AC46:AC59" si="56">AA46/AB46</f>
        <v>#DIV/0!</v>
      </c>
      <c r="AD46" s="35"/>
      <c r="AE46" s="35"/>
      <c r="AF46" s="34" t="e">
        <f t="shared" ref="AF46:AF59" si="57">AD46/AE46</f>
        <v>#DIV/0!</v>
      </c>
      <c r="AG46" s="33" t="e">
        <v>#DIV/0!</v>
      </c>
      <c r="AH46" s="32" t="e">
        <v>#DIV/0!</v>
      </c>
      <c r="AI46" s="32" t="e">
        <v>#DIV/0!</v>
      </c>
      <c r="AJ46" s="32" t="e">
        <v>#DIV/0!</v>
      </c>
      <c r="AK46" s="32" t="e">
        <v>#DIV/0!</v>
      </c>
      <c r="AL46" s="32" t="e">
        <v>#DIV/0!</v>
      </c>
      <c r="AM46" s="32" t="e">
        <v>#DIV/0!</v>
      </c>
      <c r="AN46" s="32" t="e">
        <v>#DIV/0!</v>
      </c>
      <c r="AO46" s="32" t="e">
        <v>#DIV/0!</v>
      </c>
      <c r="AP46" s="34" t="e">
        <v>#DIV/0!</v>
      </c>
      <c r="AQ46" s="33" t="e">
        <f t="shared" ref="AQ46:AQ59" si="58">AG46*$AQ$45*$AU$45</f>
        <v>#DIV/0!</v>
      </c>
      <c r="AR46" s="32" t="e">
        <f t="shared" ref="AR46:AR59" si="59">AH46*$AR$45*$AU$45</f>
        <v>#DIV/0!</v>
      </c>
      <c r="AS46" s="32" t="e">
        <f t="shared" ref="AS46:AS59" si="60">AI46*$AS$45*$AU$45</f>
        <v>#DIV/0!</v>
      </c>
      <c r="AT46" s="32" t="e">
        <f t="shared" ref="AT46:AT59" si="61">AJ46*$AT$45*$AU$45</f>
        <v>#DIV/0!</v>
      </c>
      <c r="AU46" s="32" t="e">
        <f t="shared" ref="AU46:AU59" si="62">SUM(AQ46:AT46)</f>
        <v>#DIV/0!</v>
      </c>
      <c r="AV46" s="32" t="e">
        <f t="shared" ref="AV46:AV59" si="63">AK46*$AV$45*$AY$45</f>
        <v>#DIV/0!</v>
      </c>
      <c r="AW46" s="32" t="e">
        <f t="shared" ref="AW46:AW59" si="64">AL46*$AW$45*$AY$45</f>
        <v>#DIV/0!</v>
      </c>
      <c r="AX46" s="32" t="e">
        <f t="shared" ref="AX46:AX59" si="65">AM46*$AX$45*$AY$45</f>
        <v>#DIV/0!</v>
      </c>
      <c r="AY46" s="32" t="e">
        <f t="shared" ref="AY46:AY59" si="66">SUM(AV46:AX46)</f>
        <v>#DIV/0!</v>
      </c>
      <c r="AZ46" s="32" t="e">
        <f t="shared" ref="AZ46:AZ59" si="67">AN46*$AZ$45*$BC$45</f>
        <v>#DIV/0!</v>
      </c>
      <c r="BA46" s="32" t="e">
        <f t="shared" ref="BA46:BA59" si="68">AO46*$BA$45*$BC$45</f>
        <v>#DIV/0!</v>
      </c>
      <c r="BB46" s="32" t="e">
        <f t="shared" ref="BB46:BB59" si="69">AP46*$BB$45*$BC$45</f>
        <v>#DIV/0!</v>
      </c>
      <c r="BC46" s="32" t="e">
        <f t="shared" ref="BC46:BC59" si="70">SUM(AZ46:BB46)</f>
        <v>#DIV/0!</v>
      </c>
      <c r="BD46" s="32" t="e">
        <f t="shared" ref="BD46:BD61" si="71">AU46+AY46+BC46</f>
        <v>#DIV/0!</v>
      </c>
    </row>
    <row r="47" spans="1:56" x14ac:dyDescent="0.3">
      <c r="A47" s="2">
        <v>2</v>
      </c>
      <c r="B47" s="11" t="s">
        <v>26</v>
      </c>
      <c r="C47" s="35"/>
      <c r="D47" s="35"/>
      <c r="E47" s="32" t="e">
        <f t="shared" si="48"/>
        <v>#DIV/0!</v>
      </c>
      <c r="F47" s="35"/>
      <c r="G47" s="35"/>
      <c r="H47" s="32" t="e">
        <f t="shared" si="49"/>
        <v>#DIV/0!</v>
      </c>
      <c r="I47" s="35"/>
      <c r="J47" s="35"/>
      <c r="K47" s="32" t="e">
        <f t="shared" si="50"/>
        <v>#DIV/0!</v>
      </c>
      <c r="L47" s="35"/>
      <c r="M47" s="35"/>
      <c r="N47" s="32" t="e">
        <f t="shared" si="51"/>
        <v>#DIV/0!</v>
      </c>
      <c r="O47" s="35"/>
      <c r="P47" s="35"/>
      <c r="Q47" s="32" t="e">
        <f t="shared" si="52"/>
        <v>#DIV/0!</v>
      </c>
      <c r="R47" s="35">
        <v>0</v>
      </c>
      <c r="S47" s="35">
        <v>0</v>
      </c>
      <c r="T47" s="32" t="e">
        <f t="shared" si="53"/>
        <v>#DIV/0!</v>
      </c>
      <c r="U47" s="35"/>
      <c r="V47" s="35"/>
      <c r="W47" s="32" t="e">
        <f t="shared" si="54"/>
        <v>#DIV/0!</v>
      </c>
      <c r="X47" s="35"/>
      <c r="Y47" s="35"/>
      <c r="Z47" s="32" t="e">
        <f t="shared" si="55"/>
        <v>#DIV/0!</v>
      </c>
      <c r="AA47" s="35"/>
      <c r="AB47" s="35"/>
      <c r="AC47" s="32" t="e">
        <f t="shared" si="56"/>
        <v>#DIV/0!</v>
      </c>
      <c r="AD47" s="35"/>
      <c r="AE47" s="35"/>
      <c r="AF47" s="34" t="e">
        <f t="shared" si="57"/>
        <v>#DIV/0!</v>
      </c>
      <c r="AG47" s="33" t="e">
        <v>#DIV/0!</v>
      </c>
      <c r="AH47" s="32" t="e">
        <v>#DIV/0!</v>
      </c>
      <c r="AI47" s="32" t="e">
        <v>#DIV/0!</v>
      </c>
      <c r="AJ47" s="32" t="e">
        <v>#DIV/0!</v>
      </c>
      <c r="AK47" s="32" t="e">
        <v>#DIV/0!</v>
      </c>
      <c r="AL47" s="32" t="e">
        <v>#DIV/0!</v>
      </c>
      <c r="AM47" s="32" t="e">
        <v>#DIV/0!</v>
      </c>
      <c r="AN47" s="32" t="e">
        <v>#DIV/0!</v>
      </c>
      <c r="AO47" s="32" t="e">
        <v>#DIV/0!</v>
      </c>
      <c r="AP47" s="34" t="e">
        <v>#DIV/0!</v>
      </c>
      <c r="AQ47" s="33" t="e">
        <f t="shared" si="58"/>
        <v>#DIV/0!</v>
      </c>
      <c r="AR47" s="32" t="e">
        <f t="shared" si="59"/>
        <v>#DIV/0!</v>
      </c>
      <c r="AS47" s="32" t="e">
        <f t="shared" si="60"/>
        <v>#DIV/0!</v>
      </c>
      <c r="AT47" s="32" t="e">
        <f t="shared" si="61"/>
        <v>#DIV/0!</v>
      </c>
      <c r="AU47" s="32" t="e">
        <f t="shared" si="62"/>
        <v>#DIV/0!</v>
      </c>
      <c r="AV47" s="32" t="e">
        <f t="shared" si="63"/>
        <v>#DIV/0!</v>
      </c>
      <c r="AW47" s="32" t="e">
        <f t="shared" si="64"/>
        <v>#DIV/0!</v>
      </c>
      <c r="AX47" s="32" t="e">
        <f t="shared" si="65"/>
        <v>#DIV/0!</v>
      </c>
      <c r="AY47" s="32" t="e">
        <f t="shared" si="66"/>
        <v>#DIV/0!</v>
      </c>
      <c r="AZ47" s="32" t="e">
        <f t="shared" si="67"/>
        <v>#DIV/0!</v>
      </c>
      <c r="BA47" s="32" t="e">
        <f t="shared" si="68"/>
        <v>#DIV/0!</v>
      </c>
      <c r="BB47" s="32" t="e">
        <f t="shared" si="69"/>
        <v>#DIV/0!</v>
      </c>
      <c r="BC47" s="32" t="e">
        <f t="shared" si="70"/>
        <v>#DIV/0!</v>
      </c>
      <c r="BD47" s="32" t="e">
        <f t="shared" si="71"/>
        <v>#DIV/0!</v>
      </c>
    </row>
    <row r="48" spans="1:56" x14ac:dyDescent="0.3">
      <c r="A48" s="2">
        <v>3</v>
      </c>
      <c r="B48" s="11" t="s">
        <v>23</v>
      </c>
      <c r="C48" s="35">
        <v>873970370</v>
      </c>
      <c r="D48" s="35">
        <v>2373603940</v>
      </c>
      <c r="E48" s="32">
        <f t="shared" si="48"/>
        <v>0.36820395992433347</v>
      </c>
      <c r="F48" s="35">
        <v>12278172000</v>
      </c>
      <c r="G48" s="35">
        <v>1709128805000</v>
      </c>
      <c r="H48" s="32">
        <f t="shared" si="49"/>
        <v>7.183877519400886E-3</v>
      </c>
      <c r="I48" s="35">
        <v>14171653000</v>
      </c>
      <c r="J48" s="35">
        <v>1709128805000</v>
      </c>
      <c r="K48" s="32">
        <f t="shared" si="50"/>
        <v>8.2917407737446679E-3</v>
      </c>
      <c r="L48" s="35">
        <v>18125590000</v>
      </c>
      <c r="M48" s="35">
        <v>1709128805000</v>
      </c>
      <c r="N48" s="32">
        <f t="shared" si="51"/>
        <v>1.0605163254503806E-2</v>
      </c>
      <c r="O48" s="35">
        <v>85766468000</v>
      </c>
      <c r="P48" s="35">
        <v>4125864123000</v>
      </c>
      <c r="Q48" s="32">
        <f t="shared" si="52"/>
        <v>2.078751637066454E-2</v>
      </c>
      <c r="R48" s="35">
        <v>21729543280000</v>
      </c>
      <c r="S48" s="35">
        <v>40050446671000</v>
      </c>
      <c r="T48" s="32">
        <f t="shared" si="53"/>
        <v>0.54255433050473501</v>
      </c>
      <c r="U48" s="35">
        <v>3801050983000</v>
      </c>
      <c r="V48" s="35">
        <v>4125864123000</v>
      </c>
      <c r="W48" s="32">
        <f t="shared" si="54"/>
        <v>0.92127391249040413</v>
      </c>
      <c r="X48" s="35">
        <v>80511090000</v>
      </c>
      <c r="Y48" s="35">
        <v>55786397505000</v>
      </c>
      <c r="Z48" s="32">
        <f t="shared" si="55"/>
        <v>1.443202888173304E-3</v>
      </c>
      <c r="AA48" s="35">
        <v>13002528000</v>
      </c>
      <c r="AB48" s="35">
        <v>80511090000</v>
      </c>
      <c r="AC48" s="32">
        <f t="shared" si="56"/>
        <v>0.16149983809683857</v>
      </c>
      <c r="AD48" s="35">
        <v>39464442270000</v>
      </c>
      <c r="AE48" s="35">
        <v>40050446671000</v>
      </c>
      <c r="AF48" s="34">
        <f t="shared" si="57"/>
        <v>0.98536834293475384</v>
      </c>
      <c r="AG48" s="33">
        <v>0.36820395992433347</v>
      </c>
      <c r="AH48" s="36">
        <v>7.183877519400886E-3</v>
      </c>
      <c r="AI48" s="32">
        <v>8.2917407737446679E-3</v>
      </c>
      <c r="AJ48" s="32">
        <v>1.0605163254503806E-2</v>
      </c>
      <c r="AK48" s="32">
        <v>2.078751637066454E-2</v>
      </c>
      <c r="AL48" s="32">
        <v>0.54255433050473501</v>
      </c>
      <c r="AM48" s="32">
        <v>0.92127391249040413</v>
      </c>
      <c r="AN48" s="32">
        <v>1.443202888173304E-3</v>
      </c>
      <c r="AO48" s="32">
        <v>0.16149983809683857</v>
      </c>
      <c r="AP48" s="34">
        <v>0.98536834293475384</v>
      </c>
      <c r="AQ48" s="33">
        <f t="shared" si="58"/>
        <v>2.6510685114552009E-2</v>
      </c>
      <c r="AR48" s="32">
        <f t="shared" si="59"/>
        <v>5.8189407907147171E-4</v>
      </c>
      <c r="AS48" s="32">
        <f t="shared" si="60"/>
        <v>6.4675578035208411E-4</v>
      </c>
      <c r="AT48" s="32">
        <f t="shared" si="61"/>
        <v>7.3175626456076258E-4</v>
      </c>
      <c r="AU48" s="32">
        <f t="shared" si="62"/>
        <v>2.8471091238536327E-2</v>
      </c>
      <c r="AV48" s="32">
        <f t="shared" si="63"/>
        <v>2.556864513591738E-3</v>
      </c>
      <c r="AW48" s="32">
        <f t="shared" si="64"/>
        <v>7.1183128162221221E-2</v>
      </c>
      <c r="AX48" s="32">
        <f t="shared" si="65"/>
        <v>0.14353447556600496</v>
      </c>
      <c r="AY48" s="32">
        <f t="shared" si="66"/>
        <v>0.21727446824181793</v>
      </c>
      <c r="AZ48" s="32">
        <f t="shared" si="67"/>
        <v>1.381145163981852E-4</v>
      </c>
      <c r="BA48" s="32">
        <f t="shared" si="68"/>
        <v>1.4050485914424954E-2</v>
      </c>
      <c r="BB48" s="32">
        <f t="shared" si="69"/>
        <v>0.10573002319689909</v>
      </c>
      <c r="BC48" s="32">
        <f t="shared" si="70"/>
        <v>0.11991862362772222</v>
      </c>
      <c r="BD48" s="32">
        <f t="shared" si="71"/>
        <v>0.36566418310807647</v>
      </c>
    </row>
    <row r="49" spans="1:56" x14ac:dyDescent="0.3">
      <c r="A49" s="2">
        <v>4</v>
      </c>
      <c r="B49" s="11" t="s">
        <v>21</v>
      </c>
      <c r="C49" s="35">
        <v>0</v>
      </c>
      <c r="D49" s="35">
        <v>1</v>
      </c>
      <c r="E49" s="32">
        <f t="shared" si="48"/>
        <v>0</v>
      </c>
      <c r="F49" s="35">
        <v>1761652656</v>
      </c>
      <c r="G49" s="35">
        <v>77754230254</v>
      </c>
      <c r="H49" s="32">
        <f t="shared" si="49"/>
        <v>2.2656679260346396E-2</v>
      </c>
      <c r="I49" s="35">
        <v>365122875</v>
      </c>
      <c r="J49" s="35">
        <v>77754230254</v>
      </c>
      <c r="K49" s="32">
        <f t="shared" si="50"/>
        <v>4.6958586536996368E-3</v>
      </c>
      <c r="L49" s="35">
        <v>781532694</v>
      </c>
      <c r="M49" s="35">
        <v>77754230254</v>
      </c>
      <c r="N49" s="32">
        <f t="shared" si="51"/>
        <v>1.0051320570558856E-2</v>
      </c>
      <c r="O49" s="35">
        <v>-38619411020</v>
      </c>
      <c r="P49" s="35">
        <v>123231187933</v>
      </c>
      <c r="Q49" s="32">
        <f t="shared" si="52"/>
        <v>-0.31338991101016672</v>
      </c>
      <c r="R49" s="35">
        <v>949605673060</v>
      </c>
      <c r="S49" s="35">
        <v>1212866850437</v>
      </c>
      <c r="T49" s="32">
        <f t="shared" si="53"/>
        <v>0.78294305159536171</v>
      </c>
      <c r="U49" s="35">
        <v>122262633412</v>
      </c>
      <c r="V49" s="35">
        <v>123231187933</v>
      </c>
      <c r="W49" s="32">
        <f t="shared" si="54"/>
        <v>0.9921403458227912</v>
      </c>
      <c r="X49" s="35">
        <v>-18473887306</v>
      </c>
      <c r="Y49" s="35">
        <v>1625183249354</v>
      </c>
      <c r="Z49" s="32">
        <f t="shared" si="55"/>
        <v>-1.1367264161345038E-2</v>
      </c>
      <c r="AA49" s="35">
        <v>33593262</v>
      </c>
      <c r="AB49" s="35">
        <v>-18473887306</v>
      </c>
      <c r="AC49" s="32">
        <f t="shared" si="56"/>
        <v>-1.818418692480033E-3</v>
      </c>
      <c r="AD49" s="35">
        <v>1212866850437</v>
      </c>
      <c r="AE49" s="35">
        <v>1212866850437</v>
      </c>
      <c r="AF49" s="34">
        <f t="shared" si="57"/>
        <v>1</v>
      </c>
      <c r="AG49" s="33">
        <v>0</v>
      </c>
      <c r="AH49" s="32">
        <v>2.2656679260346396E-2</v>
      </c>
      <c r="AI49" s="32">
        <v>4.6958586536996368E-3</v>
      </c>
      <c r="AJ49" s="32">
        <v>1.0051320570558856E-2</v>
      </c>
      <c r="AK49" s="32">
        <v>-0.31338991101016672</v>
      </c>
      <c r="AL49" s="32">
        <v>0.78294305159536171</v>
      </c>
      <c r="AM49" s="32">
        <v>0.9921403458227912</v>
      </c>
      <c r="AN49" s="32">
        <v>-1.1367264161345038E-2</v>
      </c>
      <c r="AO49" s="32">
        <v>-1.818418692480033E-3</v>
      </c>
      <c r="AP49" s="34">
        <v>1</v>
      </c>
      <c r="AQ49" s="33">
        <f t="shared" si="58"/>
        <v>0</v>
      </c>
      <c r="AR49" s="32">
        <f t="shared" si="59"/>
        <v>1.8351910200880583E-3</v>
      </c>
      <c r="AS49" s="32">
        <f t="shared" si="60"/>
        <v>3.6627697498857166E-4</v>
      </c>
      <c r="AT49" s="32">
        <f t="shared" si="61"/>
        <v>6.9354111936856114E-4</v>
      </c>
      <c r="AU49" s="32">
        <f t="shared" si="62"/>
        <v>2.8950091144451912E-3</v>
      </c>
      <c r="AV49" s="32">
        <f t="shared" si="63"/>
        <v>-3.8546959054250506E-2</v>
      </c>
      <c r="AW49" s="32">
        <f t="shared" si="64"/>
        <v>0.10272212836931144</v>
      </c>
      <c r="AX49" s="32">
        <f t="shared" si="65"/>
        <v>0.15457546587919085</v>
      </c>
      <c r="AY49" s="32">
        <f t="shared" si="66"/>
        <v>0.21875063519425178</v>
      </c>
      <c r="AZ49" s="32">
        <f t="shared" si="67"/>
        <v>-1.0878471802407202E-3</v>
      </c>
      <c r="BA49" s="32">
        <f t="shared" si="68"/>
        <v>-1.5820242624576286E-4</v>
      </c>
      <c r="BB49" s="32">
        <f t="shared" si="69"/>
        <v>0.10729999999999999</v>
      </c>
      <c r="BC49" s="32">
        <f t="shared" si="70"/>
        <v>0.10605395039351351</v>
      </c>
      <c r="BD49" s="32">
        <f t="shared" si="71"/>
        <v>0.32769959470221044</v>
      </c>
    </row>
    <row r="50" spans="1:56" x14ac:dyDescent="0.3">
      <c r="A50" s="2">
        <v>5</v>
      </c>
      <c r="B50" s="11" t="s">
        <v>19</v>
      </c>
      <c r="C50" s="35">
        <v>577790000</v>
      </c>
      <c r="D50" s="35">
        <v>1724626003</v>
      </c>
      <c r="E50" s="32">
        <f t="shared" si="48"/>
        <v>0.33502336100402635</v>
      </c>
      <c r="F50" s="35">
        <v>0</v>
      </c>
      <c r="G50" s="35">
        <v>1168424000000</v>
      </c>
      <c r="H50" s="32">
        <f t="shared" si="49"/>
        <v>0</v>
      </c>
      <c r="I50" s="35">
        <v>5858000000</v>
      </c>
      <c r="J50" s="35">
        <v>1168424000000</v>
      </c>
      <c r="K50" s="32">
        <f t="shared" si="50"/>
        <v>5.0135909567074963E-3</v>
      </c>
      <c r="L50" s="35">
        <v>20977000000</v>
      </c>
      <c r="M50" s="35">
        <v>1168424000000</v>
      </c>
      <c r="N50" s="32">
        <f t="shared" si="51"/>
        <v>1.7953243000828466E-2</v>
      </c>
      <c r="O50" s="35">
        <v>239232000000</v>
      </c>
      <c r="P50" s="35">
        <v>2762168000000</v>
      </c>
      <c r="Q50" s="32">
        <f t="shared" si="52"/>
        <v>8.6610227907933185E-2</v>
      </c>
      <c r="R50" s="35">
        <v>6665412000000</v>
      </c>
      <c r="S50" s="35">
        <v>18035124000000</v>
      </c>
      <c r="T50" s="32">
        <f t="shared" si="53"/>
        <v>0.3695794938809403</v>
      </c>
      <c r="U50" s="35">
        <v>2634201000000</v>
      </c>
      <c r="V50" s="35">
        <v>2762168000000</v>
      </c>
      <c r="W50" s="32">
        <f t="shared" si="54"/>
        <v>0.95367153627150847</v>
      </c>
      <c r="X50" s="35">
        <v>170209000000</v>
      </c>
      <c r="Y50" s="35">
        <v>27687188000000</v>
      </c>
      <c r="Z50" s="32">
        <f t="shared" si="55"/>
        <v>6.1475726606833453E-3</v>
      </c>
      <c r="AA50" s="35">
        <v>6998000000</v>
      </c>
      <c r="AB50" s="35">
        <v>170209000000</v>
      </c>
      <c r="AC50" s="32">
        <f t="shared" si="56"/>
        <v>4.1114159650782273E-2</v>
      </c>
      <c r="AD50" s="35">
        <v>17733836000000</v>
      </c>
      <c r="AE50" s="35">
        <v>18035124000000</v>
      </c>
      <c r="AF50" s="34">
        <f t="shared" si="57"/>
        <v>0.98329437601870662</v>
      </c>
      <c r="AG50" s="33">
        <v>0.33502336100402635</v>
      </c>
      <c r="AH50" s="32">
        <v>0</v>
      </c>
      <c r="AI50" s="32">
        <v>5.0135909567074963E-3</v>
      </c>
      <c r="AJ50" s="32">
        <v>1.7953243000828466E-2</v>
      </c>
      <c r="AK50" s="32">
        <v>8.6610227907933185E-2</v>
      </c>
      <c r="AL50" s="32">
        <v>0.3695794938809403</v>
      </c>
      <c r="AM50" s="32">
        <v>0.95367153627150847</v>
      </c>
      <c r="AN50" s="32">
        <v>6.1475726606833453E-3</v>
      </c>
      <c r="AO50" s="32">
        <v>4.1114159650782273E-2</v>
      </c>
      <c r="AP50" s="34">
        <v>0.98329437601870662</v>
      </c>
      <c r="AQ50" s="33">
        <f t="shared" si="58"/>
        <v>2.4121681992289899E-2</v>
      </c>
      <c r="AR50" s="32">
        <f t="shared" si="59"/>
        <v>0</v>
      </c>
      <c r="AS50" s="32">
        <f t="shared" si="60"/>
        <v>3.9106009462318471E-4</v>
      </c>
      <c r="AT50" s="32">
        <f t="shared" si="61"/>
        <v>1.2387737670571642E-3</v>
      </c>
      <c r="AU50" s="32">
        <f t="shared" si="62"/>
        <v>2.5751515853970248E-2</v>
      </c>
      <c r="AV50" s="32">
        <f t="shared" si="63"/>
        <v>1.065305803267578E-2</v>
      </c>
      <c r="AW50" s="32">
        <f t="shared" si="64"/>
        <v>4.8488829597179366E-2</v>
      </c>
      <c r="AX50" s="32">
        <f t="shared" si="65"/>
        <v>0.14858202535110102</v>
      </c>
      <c r="AY50" s="32">
        <f t="shared" si="66"/>
        <v>0.20772391298095616</v>
      </c>
      <c r="AZ50" s="32">
        <f t="shared" si="67"/>
        <v>5.883227036273961E-4</v>
      </c>
      <c r="BA50" s="32">
        <f t="shared" si="68"/>
        <v>3.5769318896180574E-3</v>
      </c>
      <c r="BB50" s="32">
        <f t="shared" si="69"/>
        <v>0.10550748654680721</v>
      </c>
      <c r="BC50" s="32">
        <f t="shared" si="70"/>
        <v>0.10967274114005267</v>
      </c>
      <c r="BD50" s="32">
        <f t="shared" si="71"/>
        <v>0.3431481699749791</v>
      </c>
    </row>
    <row r="51" spans="1:56" x14ac:dyDescent="0.3">
      <c r="A51" s="2">
        <v>6</v>
      </c>
      <c r="B51" s="11" t="s">
        <v>17</v>
      </c>
      <c r="C51" s="35">
        <v>69920000</v>
      </c>
      <c r="D51" s="35">
        <v>298180000</v>
      </c>
      <c r="E51" s="32">
        <f t="shared" si="48"/>
        <v>0.23448923469045543</v>
      </c>
      <c r="F51" s="35">
        <v>336000</v>
      </c>
      <c r="G51" s="35">
        <v>320157379000</v>
      </c>
      <c r="H51" s="32">
        <f t="shared" si="49"/>
        <v>1.0494838540016908E-6</v>
      </c>
      <c r="I51" s="35">
        <v>0</v>
      </c>
      <c r="J51" s="35">
        <v>320157379000</v>
      </c>
      <c r="K51" s="32">
        <f t="shared" si="50"/>
        <v>0</v>
      </c>
      <c r="L51" s="35">
        <v>0</v>
      </c>
      <c r="M51" s="35">
        <v>320157379000</v>
      </c>
      <c r="N51" s="32">
        <f t="shared" si="51"/>
        <v>0</v>
      </c>
      <c r="O51" s="35">
        <v>-547031413000</v>
      </c>
      <c r="P51" s="35">
        <v>2015811815000</v>
      </c>
      <c r="Q51" s="32">
        <f t="shared" si="52"/>
        <v>-0.27137027818244036</v>
      </c>
      <c r="R51" s="35">
        <v>1054187781000</v>
      </c>
      <c r="S51" s="35">
        <v>5414388487000</v>
      </c>
      <c r="T51" s="32">
        <f t="shared" si="53"/>
        <v>0.19470117143073778</v>
      </c>
      <c r="U51" s="35">
        <v>730187052000</v>
      </c>
      <c r="V51" s="35">
        <v>2015811815000</v>
      </c>
      <c r="W51" s="32">
        <f t="shared" si="54"/>
        <v>0.36222977093722414</v>
      </c>
      <c r="X51" s="35">
        <v>-414714205000</v>
      </c>
      <c r="Y51" s="35">
        <v>7441652530000</v>
      </c>
      <c r="Z51" s="32">
        <f t="shared" si="55"/>
        <v>-5.5728778430346841E-2</v>
      </c>
      <c r="AA51" s="35">
        <v>494345000</v>
      </c>
      <c r="AB51" s="35">
        <v>-414714205000</v>
      </c>
      <c r="AC51" s="32">
        <f t="shared" si="56"/>
        <v>-1.1920136663753776E-3</v>
      </c>
      <c r="AD51" s="35">
        <v>5344719479000</v>
      </c>
      <c r="AE51" s="35">
        <v>5414388487000</v>
      </c>
      <c r="AF51" s="34">
        <f t="shared" si="57"/>
        <v>0.98713261743828029</v>
      </c>
      <c r="AG51" s="33">
        <v>0.23448923469045543</v>
      </c>
      <c r="AH51" s="32">
        <v>1.0494838540016908E-6</v>
      </c>
      <c r="AI51" s="32">
        <v>0</v>
      </c>
      <c r="AJ51" s="32">
        <v>0</v>
      </c>
      <c r="AK51" s="32">
        <v>-0.27137027818244036</v>
      </c>
      <c r="AL51" s="32">
        <v>0.19470117143073778</v>
      </c>
      <c r="AM51" s="32">
        <v>0.36222977093722414</v>
      </c>
      <c r="AN51" s="32">
        <v>-5.5728778430346841E-2</v>
      </c>
      <c r="AO51" s="32">
        <v>-1.1920136663753776E-3</v>
      </c>
      <c r="AP51" s="34">
        <v>0.98713261743828029</v>
      </c>
      <c r="AQ51" s="33">
        <f t="shared" si="58"/>
        <v>1.6883224897712792E-2</v>
      </c>
      <c r="AR51" s="32">
        <f t="shared" si="59"/>
        <v>8.5008192174136962E-8</v>
      </c>
      <c r="AS51" s="32">
        <f t="shared" si="60"/>
        <v>0</v>
      </c>
      <c r="AT51" s="32">
        <f t="shared" si="61"/>
        <v>0</v>
      </c>
      <c r="AU51" s="32">
        <f t="shared" si="62"/>
        <v>1.6883309905904965E-2</v>
      </c>
      <c r="AV51" s="32">
        <f t="shared" si="63"/>
        <v>-3.3378544216440161E-2</v>
      </c>
      <c r="AW51" s="32">
        <f t="shared" si="64"/>
        <v>2.5544793691712794E-2</v>
      </c>
      <c r="AX51" s="32">
        <f t="shared" si="65"/>
        <v>5.6435398312019519E-2</v>
      </c>
      <c r="AY51" s="32">
        <f t="shared" si="66"/>
        <v>4.8601647787292153E-2</v>
      </c>
      <c r="AZ51" s="32">
        <f t="shared" si="67"/>
        <v>-5.3332440957841922E-3</v>
      </c>
      <c r="BA51" s="32">
        <f t="shared" si="68"/>
        <v>-1.0370518897465783E-4</v>
      </c>
      <c r="BB51" s="32">
        <f t="shared" si="69"/>
        <v>0.10591932985112747</v>
      </c>
      <c r="BC51" s="32">
        <f t="shared" si="70"/>
        <v>0.10048238056636861</v>
      </c>
      <c r="BD51" s="32">
        <f t="shared" si="71"/>
        <v>0.16596733825956572</v>
      </c>
    </row>
    <row r="52" spans="1:56" x14ac:dyDescent="0.3">
      <c r="A52" s="2">
        <v>7</v>
      </c>
      <c r="B52" s="11" t="s">
        <v>15</v>
      </c>
      <c r="C52" s="35">
        <v>2796223700</v>
      </c>
      <c r="D52" s="35">
        <v>11876526051</v>
      </c>
      <c r="E52" s="32">
        <f t="shared" si="48"/>
        <v>0.23544121302748786</v>
      </c>
      <c r="F52" s="35">
        <v>0</v>
      </c>
      <c r="G52" s="35">
        <v>1306363000000</v>
      </c>
      <c r="H52" s="32">
        <f t="shared" si="49"/>
        <v>0</v>
      </c>
      <c r="I52" s="35">
        <v>29536000000</v>
      </c>
      <c r="J52" s="35">
        <v>1306363000000</v>
      </c>
      <c r="K52" s="32">
        <f t="shared" si="50"/>
        <v>2.2609335996197074E-2</v>
      </c>
      <c r="L52" s="35">
        <v>79459000000</v>
      </c>
      <c r="M52" s="35">
        <v>1306363000000</v>
      </c>
      <c r="N52" s="32">
        <f t="shared" si="51"/>
        <v>6.0824594695348844E-2</v>
      </c>
      <c r="O52" s="35">
        <v>367661000000</v>
      </c>
      <c r="P52" s="35">
        <v>2903293000000</v>
      </c>
      <c r="Q52" s="32">
        <f t="shared" si="52"/>
        <v>0.12663585797230936</v>
      </c>
      <c r="R52" s="35">
        <v>4211156000000</v>
      </c>
      <c r="S52" s="35">
        <v>20487275000000</v>
      </c>
      <c r="T52" s="32">
        <f t="shared" si="53"/>
        <v>0.20554983520258308</v>
      </c>
      <c r="U52" s="35">
        <v>2801575000000</v>
      </c>
      <c r="V52" s="35">
        <v>2903293000000</v>
      </c>
      <c r="W52" s="32">
        <f t="shared" si="54"/>
        <v>0.96496461087461716</v>
      </c>
      <c r="X52" s="35">
        <v>277375000000</v>
      </c>
      <c r="Y52" s="35">
        <v>28314175000000</v>
      </c>
      <c r="Z52" s="32">
        <f t="shared" si="55"/>
        <v>9.7963299301498281E-3</v>
      </c>
      <c r="AA52" s="35">
        <v>15741000000</v>
      </c>
      <c r="AB52" s="35">
        <v>277375000000</v>
      </c>
      <c r="AC52" s="32">
        <f t="shared" si="56"/>
        <v>5.6749887336638126E-2</v>
      </c>
      <c r="AD52" s="35">
        <v>19557268000000</v>
      </c>
      <c r="AE52" s="35">
        <v>20487275000000</v>
      </c>
      <c r="AF52" s="34">
        <f t="shared" si="57"/>
        <v>0.95460562715148789</v>
      </c>
      <c r="AG52" s="33">
        <v>0.23544121302748786</v>
      </c>
      <c r="AH52" s="32">
        <v>0</v>
      </c>
      <c r="AI52" s="32">
        <v>2.2609335996197074E-2</v>
      </c>
      <c r="AJ52" s="32">
        <v>6.0824594695348844E-2</v>
      </c>
      <c r="AK52" s="32">
        <v>0.12663585797230936</v>
      </c>
      <c r="AL52" s="32">
        <v>0.20554983520258308</v>
      </c>
      <c r="AM52" s="32">
        <v>0.96496461087461716</v>
      </c>
      <c r="AN52" s="32">
        <v>9.7963299301498281E-3</v>
      </c>
      <c r="AO52" s="32">
        <v>5.6749887336638126E-2</v>
      </c>
      <c r="AP52" s="34">
        <v>0.95460562715148789</v>
      </c>
      <c r="AQ52" s="33">
        <f t="shared" si="58"/>
        <v>1.6951767337979123E-2</v>
      </c>
      <c r="AR52" s="32">
        <f t="shared" si="59"/>
        <v>0</v>
      </c>
      <c r="AS52" s="32">
        <f t="shared" si="60"/>
        <v>1.7635282077033717E-3</v>
      </c>
      <c r="AT52" s="32">
        <f t="shared" si="61"/>
        <v>4.1968970339790702E-3</v>
      </c>
      <c r="AU52" s="32">
        <f t="shared" si="62"/>
        <v>2.2912192579661567E-2</v>
      </c>
      <c r="AV52" s="32">
        <f t="shared" si="63"/>
        <v>1.5576210530594051E-2</v>
      </c>
      <c r="AW52" s="32">
        <f t="shared" si="64"/>
        <v>2.6968138378578897E-2</v>
      </c>
      <c r="AX52" s="32">
        <f t="shared" si="65"/>
        <v>0.15034148637426534</v>
      </c>
      <c r="AY52" s="32">
        <f t="shared" si="66"/>
        <v>0.19288583528343828</v>
      </c>
      <c r="AZ52" s="32">
        <f t="shared" si="67"/>
        <v>9.375087743153385E-4</v>
      </c>
      <c r="BA52" s="32">
        <f t="shared" si="68"/>
        <v>4.9372401982875165E-3</v>
      </c>
      <c r="BB52" s="32">
        <f t="shared" si="69"/>
        <v>0.10242918379335464</v>
      </c>
      <c r="BC52" s="32">
        <f t="shared" si="70"/>
        <v>0.1083039327659575</v>
      </c>
      <c r="BD52" s="32">
        <f t="shared" si="71"/>
        <v>0.32410196062905733</v>
      </c>
    </row>
    <row r="53" spans="1:56" x14ac:dyDescent="0.3">
      <c r="A53" s="2">
        <v>8</v>
      </c>
      <c r="B53" s="11" t="s">
        <v>13</v>
      </c>
      <c r="C53" s="35">
        <v>2359840000</v>
      </c>
      <c r="D53" s="35">
        <v>5961290000</v>
      </c>
      <c r="E53" s="32">
        <f t="shared" si="48"/>
        <v>0.3958606274816357</v>
      </c>
      <c r="F53" s="35">
        <v>649446730</v>
      </c>
      <c r="G53" s="35">
        <v>4545260932052</v>
      </c>
      <c r="H53" s="32">
        <f t="shared" si="49"/>
        <v>1.4288436675225183E-4</v>
      </c>
      <c r="I53" s="35">
        <v>25099974716</v>
      </c>
      <c r="J53" s="35">
        <v>4545260932052</v>
      </c>
      <c r="K53" s="32">
        <f t="shared" si="50"/>
        <v>5.5222296566081594E-3</v>
      </c>
      <c r="L53" s="35">
        <v>53708966499</v>
      </c>
      <c r="M53" s="35">
        <v>4545260932052</v>
      </c>
      <c r="N53" s="32">
        <f t="shared" si="51"/>
        <v>1.1816475951965335E-2</v>
      </c>
      <c r="O53" s="35">
        <v>442987340488</v>
      </c>
      <c r="P53" s="35">
        <v>7327967998927</v>
      </c>
      <c r="Q53" s="32">
        <f t="shared" si="52"/>
        <v>6.0451593204673457E-2</v>
      </c>
      <c r="R53" s="35">
        <v>16489863415250</v>
      </c>
      <c r="S53" s="35">
        <v>55576477956668</v>
      </c>
      <c r="T53" s="32">
        <f t="shared" si="53"/>
        <v>0.29670580111440054</v>
      </c>
      <c r="U53" s="35">
        <v>6467897248938</v>
      </c>
      <c r="V53" s="35">
        <v>7327967998927</v>
      </c>
      <c r="W53" s="32">
        <f t="shared" si="54"/>
        <v>0.8826317541076959</v>
      </c>
      <c r="X53" s="35">
        <v>325413775831</v>
      </c>
      <c r="Y53" s="35">
        <v>78831721590271</v>
      </c>
      <c r="Z53" s="32">
        <f t="shared" si="55"/>
        <v>4.1279547023258326E-3</v>
      </c>
      <c r="AA53" s="35">
        <v>22766320977</v>
      </c>
      <c r="AB53" s="35">
        <v>325413775831</v>
      </c>
      <c r="AC53" s="32">
        <f t="shared" si="56"/>
        <v>6.996114690861592E-2</v>
      </c>
      <c r="AD53" s="35">
        <v>53603097307643</v>
      </c>
      <c r="AE53" s="35">
        <v>55576477956668</v>
      </c>
      <c r="AF53" s="34">
        <f t="shared" si="57"/>
        <v>0.96449252054864631</v>
      </c>
      <c r="AG53" s="33">
        <v>0.3958606274816357</v>
      </c>
      <c r="AH53" s="32">
        <v>1.4288436675225183E-4</v>
      </c>
      <c r="AI53" s="32">
        <v>5.5222296566081594E-3</v>
      </c>
      <c r="AJ53" s="32">
        <v>1.1816475951965335E-2</v>
      </c>
      <c r="AK53" s="32">
        <v>6.0451593204673457E-2</v>
      </c>
      <c r="AL53" s="32">
        <v>0.29670580111440054</v>
      </c>
      <c r="AM53" s="32">
        <v>0.8826317541076959</v>
      </c>
      <c r="AN53" s="32">
        <v>4.1279547023258326E-3</v>
      </c>
      <c r="AO53" s="32">
        <v>6.996114690861592E-2</v>
      </c>
      <c r="AP53" s="34">
        <v>0.96449252054864631</v>
      </c>
      <c r="AQ53" s="33">
        <f t="shared" si="58"/>
        <v>2.8501965178677771E-2</v>
      </c>
      <c r="AR53" s="32">
        <f t="shared" si="59"/>
        <v>1.1573633706932397E-5</v>
      </c>
      <c r="AS53" s="32">
        <f t="shared" si="60"/>
        <v>4.3073391321543641E-4</v>
      </c>
      <c r="AT53" s="32">
        <f t="shared" si="61"/>
        <v>8.153368406856081E-4</v>
      </c>
      <c r="AU53" s="32">
        <f t="shared" si="62"/>
        <v>2.9759609566285747E-2</v>
      </c>
      <c r="AV53" s="32">
        <f t="shared" si="63"/>
        <v>7.4355459641748337E-3</v>
      </c>
      <c r="AW53" s="32">
        <f t="shared" si="64"/>
        <v>3.8927801106209345E-2</v>
      </c>
      <c r="AX53" s="32">
        <f t="shared" si="65"/>
        <v>0.13751402728997902</v>
      </c>
      <c r="AY53" s="32">
        <f t="shared" si="66"/>
        <v>0.18387737436036319</v>
      </c>
      <c r="AZ53" s="32">
        <f t="shared" si="67"/>
        <v>3.950452650125822E-4</v>
      </c>
      <c r="BA53" s="32">
        <f t="shared" si="68"/>
        <v>6.0866197810495841E-3</v>
      </c>
      <c r="BB53" s="32">
        <f t="shared" si="69"/>
        <v>0.10349004745486974</v>
      </c>
      <c r="BC53" s="32">
        <f t="shared" si="70"/>
        <v>0.10997171250093191</v>
      </c>
      <c r="BD53" s="32">
        <f t="shared" si="71"/>
        <v>0.32360869642758083</v>
      </c>
    </row>
    <row r="54" spans="1:56" x14ac:dyDescent="0.3">
      <c r="A54" s="2">
        <v>9</v>
      </c>
      <c r="B54" s="11" t="s">
        <v>11</v>
      </c>
      <c r="C54" s="35">
        <v>100000000</v>
      </c>
      <c r="D54" s="35">
        <v>230275000</v>
      </c>
      <c r="E54" s="32">
        <f t="shared" si="48"/>
        <v>0.43426338074041909</v>
      </c>
      <c r="F54" s="35">
        <v>0</v>
      </c>
      <c r="G54" s="35">
        <v>781972882000</v>
      </c>
      <c r="H54" s="32">
        <f t="shared" si="49"/>
        <v>0</v>
      </c>
      <c r="I54" s="35">
        <v>3058199000</v>
      </c>
      <c r="J54" s="35">
        <v>781972882000</v>
      </c>
      <c r="K54" s="32">
        <f t="shared" si="50"/>
        <v>3.9108760295858951E-3</v>
      </c>
      <c r="L54" s="35">
        <v>0</v>
      </c>
      <c r="M54" s="35">
        <v>781972882000</v>
      </c>
      <c r="N54" s="32">
        <f t="shared" si="51"/>
        <v>0</v>
      </c>
      <c r="O54" s="35">
        <v>137774727000</v>
      </c>
      <c r="P54" s="35">
        <v>1163450846000</v>
      </c>
      <c r="Q54" s="32">
        <f t="shared" si="52"/>
        <v>0.1184190354699351</v>
      </c>
      <c r="R54" s="35">
        <v>343811974000</v>
      </c>
      <c r="S54" s="35">
        <v>4714811711000</v>
      </c>
      <c r="T54" s="32">
        <f t="shared" si="53"/>
        <v>7.2921676426199913E-2</v>
      </c>
      <c r="U54" s="35">
        <v>660472502000</v>
      </c>
      <c r="V54" s="35">
        <v>1163450846000</v>
      </c>
      <c r="W54" s="32">
        <f t="shared" si="54"/>
        <v>0.5676840618327248</v>
      </c>
      <c r="X54" s="35">
        <v>110729286000</v>
      </c>
      <c r="Y54" s="35">
        <v>6135241922000</v>
      </c>
      <c r="Z54" s="32">
        <f t="shared" si="55"/>
        <v>1.8048071682869166E-2</v>
      </c>
      <c r="AA54" s="35">
        <v>2126305000</v>
      </c>
      <c r="AB54" s="35">
        <v>110729286000</v>
      </c>
      <c r="AC54" s="32">
        <f t="shared" si="56"/>
        <v>1.9202733773610713E-2</v>
      </c>
      <c r="AD54" s="35">
        <v>4684299468000</v>
      </c>
      <c r="AE54" s="35">
        <v>4714811711000</v>
      </c>
      <c r="AF54" s="34">
        <f t="shared" si="57"/>
        <v>0.99352842809633035</v>
      </c>
      <c r="AG54" s="33">
        <v>0.43426338074041909</v>
      </c>
      <c r="AH54" s="32">
        <v>0</v>
      </c>
      <c r="AI54" s="32">
        <v>3.9108760295858951E-3</v>
      </c>
      <c r="AJ54" s="32">
        <v>0</v>
      </c>
      <c r="AK54" s="32">
        <v>0.1184190354699351</v>
      </c>
      <c r="AL54" s="32">
        <v>7.2921676426199913E-2</v>
      </c>
      <c r="AM54" s="32">
        <v>0.5676840618327248</v>
      </c>
      <c r="AN54" s="32">
        <v>1.8048071682869166E-2</v>
      </c>
      <c r="AO54" s="32">
        <v>1.9202733773610713E-2</v>
      </c>
      <c r="AP54" s="34">
        <v>0.99352842809633035</v>
      </c>
      <c r="AQ54" s="33">
        <f t="shared" si="58"/>
        <v>3.1266963413310173E-2</v>
      </c>
      <c r="AR54" s="32">
        <f t="shared" si="59"/>
        <v>0</v>
      </c>
      <c r="AS54" s="32">
        <f t="shared" si="60"/>
        <v>3.050483303076998E-4</v>
      </c>
      <c r="AT54" s="32">
        <f t="shared" si="61"/>
        <v>0</v>
      </c>
      <c r="AU54" s="32">
        <f t="shared" si="62"/>
        <v>3.1572011743617873E-2</v>
      </c>
      <c r="AV54" s="32">
        <f t="shared" si="63"/>
        <v>1.4565541362802015E-2</v>
      </c>
      <c r="AW54" s="32">
        <f t="shared" si="64"/>
        <v>9.5673239471174287E-3</v>
      </c>
      <c r="AX54" s="32">
        <f t="shared" si="65"/>
        <v>8.8445176833538516E-2</v>
      </c>
      <c r="AY54" s="32">
        <f t="shared" si="66"/>
        <v>0.11257804214345796</v>
      </c>
      <c r="AZ54" s="32">
        <f t="shared" si="67"/>
        <v>1.7272004600505791E-3</v>
      </c>
      <c r="BA54" s="32">
        <f t="shared" si="68"/>
        <v>1.670637838304132E-3</v>
      </c>
      <c r="BB54" s="32">
        <f t="shared" si="69"/>
        <v>0.10660560033473623</v>
      </c>
      <c r="BC54" s="32">
        <f t="shared" si="70"/>
        <v>0.11000343863309095</v>
      </c>
      <c r="BD54" s="32">
        <f t="shared" si="71"/>
        <v>0.25415349252016678</v>
      </c>
    </row>
    <row r="55" spans="1:56" x14ac:dyDescent="0.3">
      <c r="A55" s="2">
        <v>10</v>
      </c>
      <c r="B55" s="11" t="s">
        <v>9</v>
      </c>
      <c r="C55" s="35">
        <v>25000000</v>
      </c>
      <c r="D55" s="35">
        <v>72000000</v>
      </c>
      <c r="E55" s="32">
        <f t="shared" si="48"/>
        <v>0.34722222222222221</v>
      </c>
      <c r="F55" s="35">
        <v>0</v>
      </c>
      <c r="G55" s="35">
        <v>232684458000</v>
      </c>
      <c r="H55" s="32">
        <f t="shared" si="49"/>
        <v>0</v>
      </c>
      <c r="I55" s="35">
        <v>1122680000</v>
      </c>
      <c r="J55" s="35">
        <v>232684458000</v>
      </c>
      <c r="K55" s="32">
        <f t="shared" si="50"/>
        <v>4.8249032601911041E-3</v>
      </c>
      <c r="L55" s="35">
        <v>4751005000</v>
      </c>
      <c r="M55" s="35">
        <v>232684458000</v>
      </c>
      <c r="N55" s="32">
        <f t="shared" si="51"/>
        <v>2.0418230941750309E-2</v>
      </c>
      <c r="O55" s="35">
        <v>27495027000</v>
      </c>
      <c r="P55" s="35">
        <v>716660318000</v>
      </c>
      <c r="Q55" s="32">
        <f t="shared" si="52"/>
        <v>3.8365493818230352E-2</v>
      </c>
      <c r="R55" s="35">
        <v>5321600975000</v>
      </c>
      <c r="S55" s="35">
        <v>6346929607000</v>
      </c>
      <c r="T55" s="32">
        <f t="shared" si="53"/>
        <v>0.83845281175496733</v>
      </c>
      <c r="U55" s="35">
        <v>693132212000</v>
      </c>
      <c r="V55" s="35">
        <v>716660318000</v>
      </c>
      <c r="W55" s="32">
        <f t="shared" si="54"/>
        <v>0.9671697938213456</v>
      </c>
      <c r="X55" s="35">
        <v>19540914000</v>
      </c>
      <c r="Y55" s="35">
        <v>8757963603000</v>
      </c>
      <c r="Z55" s="32">
        <f t="shared" si="55"/>
        <v>2.2312166258953567E-3</v>
      </c>
      <c r="AA55" s="35">
        <v>2307813000</v>
      </c>
      <c r="AB55" s="35">
        <v>19540914000</v>
      </c>
      <c r="AC55" s="32">
        <f t="shared" si="56"/>
        <v>0.11810158931153374</v>
      </c>
      <c r="AD55" s="35">
        <v>6346565907000</v>
      </c>
      <c r="AE55" s="35">
        <v>6346929607000</v>
      </c>
      <c r="AF55" s="34">
        <f t="shared" si="57"/>
        <v>0.99994269670178804</v>
      </c>
      <c r="AG55" s="33">
        <v>0.34722222222222221</v>
      </c>
      <c r="AH55" s="32">
        <v>0</v>
      </c>
      <c r="AI55" s="32">
        <v>4.8249032601911041E-3</v>
      </c>
      <c r="AJ55" s="32">
        <v>2.0418230941750309E-2</v>
      </c>
      <c r="AK55" s="32">
        <v>3.8365493818230352E-2</v>
      </c>
      <c r="AL55" s="32">
        <v>0.83845281175496733</v>
      </c>
      <c r="AM55" s="32">
        <v>0.9671697938213456</v>
      </c>
      <c r="AN55" s="32">
        <v>2.2312166258953567E-3</v>
      </c>
      <c r="AO55" s="32">
        <v>0.11810158931153374</v>
      </c>
      <c r="AP55" s="34">
        <v>0.99994269670178804</v>
      </c>
      <c r="AQ55" s="33">
        <f t="shared" si="58"/>
        <v>2.4999999999999998E-2</v>
      </c>
      <c r="AR55" s="32">
        <f t="shared" si="59"/>
        <v>0</v>
      </c>
      <c r="AS55" s="32">
        <f t="shared" si="60"/>
        <v>3.7634245429490616E-4</v>
      </c>
      <c r="AT55" s="32">
        <f t="shared" si="61"/>
        <v>1.4088579349807713E-3</v>
      </c>
      <c r="AU55" s="32">
        <f t="shared" si="62"/>
        <v>2.6785200389275676E-2</v>
      </c>
      <c r="AV55" s="32">
        <f t="shared" si="63"/>
        <v>4.718955739642333E-3</v>
      </c>
      <c r="AW55" s="32">
        <f t="shared" si="64"/>
        <v>0.11000500890225171</v>
      </c>
      <c r="AX55" s="32">
        <f t="shared" si="65"/>
        <v>0.15068505387736564</v>
      </c>
      <c r="AY55" s="32">
        <f t="shared" si="66"/>
        <v>0.26540901851925969</v>
      </c>
      <c r="AZ55" s="32">
        <f t="shared" si="67"/>
        <v>2.1352743109818564E-4</v>
      </c>
      <c r="BA55" s="32">
        <f t="shared" si="68"/>
        <v>1.0274838270103434E-2</v>
      </c>
      <c r="BB55" s="32">
        <f t="shared" si="69"/>
        <v>0.10729385135610185</v>
      </c>
      <c r="BC55" s="32">
        <f t="shared" si="70"/>
        <v>0.11778221705730348</v>
      </c>
      <c r="BD55" s="32">
        <f t="shared" si="71"/>
        <v>0.40997643596583883</v>
      </c>
    </row>
    <row r="56" spans="1:56" x14ac:dyDescent="0.3">
      <c r="A56" s="2">
        <v>11</v>
      </c>
      <c r="B56" s="11" t="s">
        <v>7</v>
      </c>
      <c r="C56" s="35">
        <v>0</v>
      </c>
      <c r="D56" s="35">
        <v>597701942</v>
      </c>
      <c r="E56" s="32">
        <f t="shared" si="48"/>
        <v>0</v>
      </c>
      <c r="F56" s="35">
        <v>0</v>
      </c>
      <c r="G56" s="35">
        <v>245095327451</v>
      </c>
      <c r="H56" s="32">
        <f t="shared" si="49"/>
        <v>0</v>
      </c>
      <c r="I56" s="35">
        <v>3468050509</v>
      </c>
      <c r="J56" s="35">
        <v>245095327451</v>
      </c>
      <c r="K56" s="32">
        <f t="shared" si="50"/>
        <v>1.4149802630135168E-2</v>
      </c>
      <c r="L56" s="35">
        <v>7074877079</v>
      </c>
      <c r="M56" s="35">
        <v>245095327451</v>
      </c>
      <c r="N56" s="32">
        <f t="shared" si="51"/>
        <v>2.8865817853726425E-2</v>
      </c>
      <c r="O56" s="35">
        <v>52959798389</v>
      </c>
      <c r="P56" s="35">
        <v>671871761082</v>
      </c>
      <c r="Q56" s="32">
        <f t="shared" si="52"/>
        <v>7.8824265963659712E-2</v>
      </c>
      <c r="R56" s="35">
        <v>2522763650893</v>
      </c>
      <c r="S56" s="35">
        <v>4799485973453</v>
      </c>
      <c r="T56" s="32">
        <f t="shared" si="53"/>
        <v>0.52563204994179669</v>
      </c>
      <c r="U56" s="35">
        <v>575169399420</v>
      </c>
      <c r="V56" s="35">
        <v>671871761082</v>
      </c>
      <c r="W56" s="32">
        <f t="shared" si="54"/>
        <v>0.85607020972831482</v>
      </c>
      <c r="X56" s="35">
        <v>32709937326</v>
      </c>
      <c r="Y56" s="35">
        <v>7019598576013</v>
      </c>
      <c r="Z56" s="32">
        <f t="shared" si="55"/>
        <v>4.6598016926173904E-3</v>
      </c>
      <c r="AA56" s="35">
        <v>0</v>
      </c>
      <c r="AB56" s="35">
        <v>32709937326</v>
      </c>
      <c r="AC56" s="32">
        <f t="shared" si="56"/>
        <v>0</v>
      </c>
      <c r="AD56" s="35">
        <v>4791735472462</v>
      </c>
      <c r="AE56" s="35">
        <v>4799485973453</v>
      </c>
      <c r="AF56" s="34">
        <f t="shared" si="57"/>
        <v>0.99838513935995032</v>
      </c>
      <c r="AG56" s="33">
        <v>0</v>
      </c>
      <c r="AH56" s="32">
        <v>0</v>
      </c>
      <c r="AI56" s="32">
        <v>1.4149802630135168E-2</v>
      </c>
      <c r="AJ56" s="32">
        <v>2.8865817853726425E-2</v>
      </c>
      <c r="AK56" s="32">
        <v>7.8824265963659712E-2</v>
      </c>
      <c r="AL56" s="32">
        <v>0.52563204994179669</v>
      </c>
      <c r="AM56" s="32">
        <v>0.85607020972831482</v>
      </c>
      <c r="AN56" s="32">
        <v>4.6598016926173904E-3</v>
      </c>
      <c r="AO56" s="32">
        <v>0</v>
      </c>
      <c r="AP56" s="34">
        <v>0.99838513935995032</v>
      </c>
      <c r="AQ56" s="33">
        <f t="shared" si="58"/>
        <v>0</v>
      </c>
      <c r="AR56" s="32">
        <f t="shared" si="59"/>
        <v>0</v>
      </c>
      <c r="AS56" s="32">
        <f t="shared" si="60"/>
        <v>1.1036846051505429E-3</v>
      </c>
      <c r="AT56" s="32">
        <f t="shared" si="61"/>
        <v>1.9917414319071233E-3</v>
      </c>
      <c r="AU56" s="32">
        <f t="shared" si="62"/>
        <v>3.095426037057666E-3</v>
      </c>
      <c r="AV56" s="32">
        <f t="shared" si="63"/>
        <v>9.6953847135301443E-3</v>
      </c>
      <c r="AW56" s="32">
        <f t="shared" si="64"/>
        <v>6.8962924952363724E-2</v>
      </c>
      <c r="AX56" s="32">
        <f t="shared" si="65"/>
        <v>0.13337573867567146</v>
      </c>
      <c r="AY56" s="32">
        <f t="shared" si="66"/>
        <v>0.21203404834156531</v>
      </c>
      <c r="AZ56" s="32">
        <f t="shared" si="67"/>
        <v>4.4594302198348423E-4</v>
      </c>
      <c r="BA56" s="32">
        <f t="shared" si="68"/>
        <v>0</v>
      </c>
      <c r="BB56" s="32">
        <f t="shared" si="69"/>
        <v>0.10712672545332266</v>
      </c>
      <c r="BC56" s="32">
        <f t="shared" si="70"/>
        <v>0.10757266847530615</v>
      </c>
      <c r="BD56" s="32">
        <f t="shared" si="71"/>
        <v>0.32270214285392912</v>
      </c>
    </row>
    <row r="57" spans="1:56" x14ac:dyDescent="0.3">
      <c r="A57" s="2">
        <v>12</v>
      </c>
      <c r="B57" s="11" t="s">
        <v>5</v>
      </c>
      <c r="C57" s="35">
        <v>0</v>
      </c>
      <c r="D57" s="35">
        <v>411000000</v>
      </c>
      <c r="E57" s="32">
        <f t="shared" si="48"/>
        <v>0</v>
      </c>
      <c r="F57" s="35">
        <v>0</v>
      </c>
      <c r="G57" s="35">
        <v>169269525719</v>
      </c>
      <c r="H57" s="32">
        <f t="shared" si="49"/>
        <v>0</v>
      </c>
      <c r="I57" s="35">
        <v>2011917739</v>
      </c>
      <c r="J57" s="35">
        <v>169269525719</v>
      </c>
      <c r="K57" s="32">
        <f t="shared" si="50"/>
        <v>1.1885882768643974E-2</v>
      </c>
      <c r="L57" s="35">
        <v>602588838</v>
      </c>
      <c r="M57" s="35">
        <v>169269525719</v>
      </c>
      <c r="N57" s="32">
        <f t="shared" si="51"/>
        <v>3.5599369434067079E-3</v>
      </c>
      <c r="O57" s="35">
        <v>48455075366</v>
      </c>
      <c r="P57" s="35">
        <v>439548782003</v>
      </c>
      <c r="Q57" s="32">
        <f t="shared" si="52"/>
        <v>0.11023822007922043</v>
      </c>
      <c r="R57" s="35">
        <v>1646643034425</v>
      </c>
      <c r="S57" s="35">
        <v>3462825962808</v>
      </c>
      <c r="T57" s="32">
        <f t="shared" si="53"/>
        <v>0.47552000941154426</v>
      </c>
      <c r="U57" s="35">
        <v>426068776664</v>
      </c>
      <c r="V57" s="35">
        <v>439548782003</v>
      </c>
      <c r="W57" s="32">
        <f t="shared" si="54"/>
        <v>0.96933217451411802</v>
      </c>
      <c r="X57" s="35">
        <v>36816335736</v>
      </c>
      <c r="Y57" s="35">
        <v>4995606338455</v>
      </c>
      <c r="Z57" s="32">
        <f t="shared" si="55"/>
        <v>7.3697431786401034E-3</v>
      </c>
      <c r="AA57" s="35">
        <v>55000000</v>
      </c>
      <c r="AB57" s="35">
        <v>36816335736</v>
      </c>
      <c r="AC57" s="32">
        <f t="shared" si="56"/>
        <v>1.4939020654958751E-3</v>
      </c>
      <c r="AD57" s="35">
        <v>3461734937940</v>
      </c>
      <c r="AE57" s="35">
        <v>3462825962808</v>
      </c>
      <c r="AF57" s="34">
        <f t="shared" si="57"/>
        <v>0.99968493222595711</v>
      </c>
      <c r="AG57" s="33">
        <v>0</v>
      </c>
      <c r="AH57" s="32">
        <v>0</v>
      </c>
      <c r="AI57" s="32">
        <v>1.1885882768643974E-2</v>
      </c>
      <c r="AJ57" s="32">
        <v>3.5599369434067079E-3</v>
      </c>
      <c r="AK57" s="32">
        <v>0.11023822007922043</v>
      </c>
      <c r="AL57" s="32">
        <v>0.47552000941154426</v>
      </c>
      <c r="AM57" s="32">
        <v>0.96933217451411802</v>
      </c>
      <c r="AN57" s="32">
        <v>7.3697431786401034E-3</v>
      </c>
      <c r="AO57" s="32">
        <v>1.4939020654958751E-3</v>
      </c>
      <c r="AP57" s="34">
        <v>0.99968493222595711</v>
      </c>
      <c r="AQ57" s="33">
        <f t="shared" si="58"/>
        <v>0</v>
      </c>
      <c r="AR57" s="32">
        <f t="shared" si="59"/>
        <v>0</v>
      </c>
      <c r="AS57" s="32">
        <f t="shared" si="60"/>
        <v>9.2709885595422992E-4</v>
      </c>
      <c r="AT57" s="32">
        <f t="shared" si="61"/>
        <v>2.4563564909506282E-4</v>
      </c>
      <c r="AU57" s="32">
        <f t="shared" si="62"/>
        <v>1.1727345050492927E-3</v>
      </c>
      <c r="AV57" s="32">
        <f t="shared" si="63"/>
        <v>1.3559301069744113E-2</v>
      </c>
      <c r="AW57" s="32">
        <f t="shared" si="64"/>
        <v>6.2388225234794613E-2</v>
      </c>
      <c r="AX57" s="32">
        <f t="shared" si="65"/>
        <v>0.15102195278929958</v>
      </c>
      <c r="AY57" s="32">
        <f t="shared" si="66"/>
        <v>0.2269694790938383</v>
      </c>
      <c r="AZ57" s="32">
        <f t="shared" si="67"/>
        <v>7.0528442219585784E-4</v>
      </c>
      <c r="BA57" s="32">
        <f t="shared" si="68"/>
        <v>1.2996947969814112E-4</v>
      </c>
      <c r="BB57" s="32">
        <f t="shared" si="69"/>
        <v>0.1072661932278452</v>
      </c>
      <c r="BC57" s="32">
        <f t="shared" si="70"/>
        <v>0.10810144712973919</v>
      </c>
      <c r="BD57" s="32">
        <f t="shared" si="71"/>
        <v>0.33624366072862677</v>
      </c>
    </row>
    <row r="58" spans="1:56" x14ac:dyDescent="0.3">
      <c r="A58" s="2">
        <v>13</v>
      </c>
      <c r="B58" s="11" t="s">
        <v>3</v>
      </c>
      <c r="C58" s="35">
        <v>0</v>
      </c>
      <c r="D58" s="35">
        <v>97000000</v>
      </c>
      <c r="E58" s="32">
        <f t="shared" si="48"/>
        <v>0</v>
      </c>
      <c r="F58" s="35">
        <v>5335000000</v>
      </c>
      <c r="G58" s="35">
        <v>1897276000000</v>
      </c>
      <c r="H58" s="32">
        <f t="shared" si="49"/>
        <v>2.811926150965911E-3</v>
      </c>
      <c r="I58" s="35">
        <v>39584000000</v>
      </c>
      <c r="J58" s="35">
        <v>1897276000000</v>
      </c>
      <c r="K58" s="32">
        <f t="shared" si="50"/>
        <v>2.0863596018713144E-2</v>
      </c>
      <c r="L58" s="35">
        <v>6548000000</v>
      </c>
      <c r="M58" s="35">
        <v>1897276000000</v>
      </c>
      <c r="N58" s="32">
        <f t="shared" si="51"/>
        <v>3.4512638119071765E-3</v>
      </c>
      <c r="O58" s="35">
        <v>554829000000</v>
      </c>
      <c r="P58" s="35">
        <v>2231377000000</v>
      </c>
      <c r="Q58" s="32">
        <f t="shared" si="52"/>
        <v>0.24864870436506248</v>
      </c>
      <c r="R58" s="35">
        <v>0</v>
      </c>
      <c r="S58" s="35">
        <v>4996812000000</v>
      </c>
      <c r="T58" s="32">
        <f t="shared" si="53"/>
        <v>0</v>
      </c>
      <c r="U58" s="35">
        <v>2226482000000</v>
      </c>
      <c r="V58" s="35">
        <v>2231377000000</v>
      </c>
      <c r="W58" s="32">
        <f t="shared" si="54"/>
        <v>0.99780628732840748</v>
      </c>
      <c r="X58" s="35">
        <v>412495000000</v>
      </c>
      <c r="Y58" s="35">
        <v>7323347000000</v>
      </c>
      <c r="Z58" s="32">
        <f t="shared" si="55"/>
        <v>5.6326021421625933E-2</v>
      </c>
      <c r="AA58" s="35">
        <v>0</v>
      </c>
      <c r="AB58" s="35">
        <v>412495000000</v>
      </c>
      <c r="AC58" s="32">
        <f t="shared" si="56"/>
        <v>0</v>
      </c>
      <c r="AD58" s="35">
        <v>4996722000000</v>
      </c>
      <c r="AE58" s="35">
        <v>4996812000000</v>
      </c>
      <c r="AF58" s="34">
        <f t="shared" si="57"/>
        <v>0.99998198851587772</v>
      </c>
      <c r="AG58" s="33">
        <v>0</v>
      </c>
      <c r="AH58" s="32">
        <v>2.811926150965911E-3</v>
      </c>
      <c r="AI58" s="32">
        <v>2.0863596018713144E-2</v>
      </c>
      <c r="AJ58" s="32">
        <v>3.4512638119071765E-3</v>
      </c>
      <c r="AK58" s="32">
        <v>0.24864870436506248</v>
      </c>
      <c r="AL58" s="32">
        <v>0</v>
      </c>
      <c r="AM58" s="32">
        <v>0.99780628732840748</v>
      </c>
      <c r="AN58" s="32">
        <v>5.6326021421625933E-2</v>
      </c>
      <c r="AO58" s="32">
        <v>0</v>
      </c>
      <c r="AP58" s="34">
        <v>0.99998198851587772</v>
      </c>
      <c r="AQ58" s="33">
        <f t="shared" si="58"/>
        <v>0</v>
      </c>
      <c r="AR58" s="32">
        <f t="shared" si="59"/>
        <v>2.2776601822823881E-4</v>
      </c>
      <c r="AS58" s="32">
        <f t="shared" si="60"/>
        <v>1.6273604894596252E-3</v>
      </c>
      <c r="AT58" s="32">
        <f t="shared" si="61"/>
        <v>2.3813720302159517E-4</v>
      </c>
      <c r="AU58" s="32">
        <f t="shared" si="62"/>
        <v>2.0932637107094589E-3</v>
      </c>
      <c r="AV58" s="32">
        <f t="shared" si="63"/>
        <v>3.0583790636902679E-2</v>
      </c>
      <c r="AW58" s="32">
        <f t="shared" si="64"/>
        <v>0</v>
      </c>
      <c r="AX58" s="32">
        <f t="shared" si="65"/>
        <v>0.15545821956576589</v>
      </c>
      <c r="AY58" s="32">
        <f t="shared" si="66"/>
        <v>0.18604201020266856</v>
      </c>
      <c r="AZ58" s="32">
        <f t="shared" si="67"/>
        <v>5.3904002500496017E-3</v>
      </c>
      <c r="BA58" s="32">
        <f t="shared" si="68"/>
        <v>0</v>
      </c>
      <c r="BB58" s="32">
        <f t="shared" si="69"/>
        <v>0.10729806736775366</v>
      </c>
      <c r="BC58" s="32">
        <f t="shared" si="70"/>
        <v>0.11268846761780325</v>
      </c>
      <c r="BD58" s="32">
        <f t="shared" si="71"/>
        <v>0.30082374153118124</v>
      </c>
    </row>
    <row r="59" spans="1:56" x14ac:dyDescent="0.3">
      <c r="A59" s="2">
        <v>14</v>
      </c>
      <c r="B59" s="11" t="s">
        <v>1</v>
      </c>
      <c r="C59" s="35">
        <v>0</v>
      </c>
      <c r="D59" s="35">
        <v>1</v>
      </c>
      <c r="E59" s="32">
        <f t="shared" si="48"/>
        <v>0</v>
      </c>
      <c r="F59" s="35">
        <v>0</v>
      </c>
      <c r="G59" s="35">
        <v>64754000000</v>
      </c>
      <c r="H59" s="32">
        <f t="shared" si="49"/>
        <v>0</v>
      </c>
      <c r="I59" s="35">
        <v>979000000</v>
      </c>
      <c r="J59" s="35">
        <v>64754000000</v>
      </c>
      <c r="K59" s="32">
        <f t="shared" si="50"/>
        <v>1.5118757142415912E-2</v>
      </c>
      <c r="L59" s="35">
        <v>983000000</v>
      </c>
      <c r="M59" s="35">
        <v>64754000000</v>
      </c>
      <c r="N59" s="32">
        <f t="shared" si="51"/>
        <v>1.5180529388145906E-2</v>
      </c>
      <c r="O59" s="35">
        <v>-144552000000</v>
      </c>
      <c r="P59" s="35">
        <v>113756000000</v>
      </c>
      <c r="Q59" s="32">
        <f t="shared" si="52"/>
        <v>-1.2707197862090791</v>
      </c>
      <c r="R59" s="35">
        <v>233406000000</v>
      </c>
      <c r="S59" s="35">
        <v>962919000000</v>
      </c>
      <c r="T59" s="32">
        <f t="shared" si="53"/>
        <v>0.24239422007458572</v>
      </c>
      <c r="U59" s="35">
        <v>107788000000</v>
      </c>
      <c r="V59" s="35">
        <v>113756000000</v>
      </c>
      <c r="W59" s="32">
        <f t="shared" si="54"/>
        <v>0.9475368332219839</v>
      </c>
      <c r="X59" s="35">
        <v>-163738000000</v>
      </c>
      <c r="Y59" s="35">
        <v>1344720000000</v>
      </c>
      <c r="Z59" s="32">
        <f t="shared" si="55"/>
        <v>-0.12176363852697959</v>
      </c>
      <c r="AA59" s="35">
        <v>0</v>
      </c>
      <c r="AB59" s="35">
        <v>-163738000000</v>
      </c>
      <c r="AC59" s="32">
        <f t="shared" si="56"/>
        <v>0</v>
      </c>
      <c r="AD59" s="35">
        <v>962919000000</v>
      </c>
      <c r="AE59" s="35">
        <v>962919000000</v>
      </c>
      <c r="AF59" s="34">
        <f t="shared" si="57"/>
        <v>1</v>
      </c>
      <c r="AG59" s="33">
        <v>0</v>
      </c>
      <c r="AH59" s="32">
        <v>0</v>
      </c>
      <c r="AI59" s="32">
        <v>1.5118757142415912E-2</v>
      </c>
      <c r="AJ59" s="32">
        <v>1.5180529388145906E-2</v>
      </c>
      <c r="AK59" s="32">
        <v>-1.2707197862090791</v>
      </c>
      <c r="AL59" s="32">
        <v>0.24239422007458572</v>
      </c>
      <c r="AM59" s="32">
        <v>0.9475368332219839</v>
      </c>
      <c r="AN59" s="32">
        <v>-0.12176363852697959</v>
      </c>
      <c r="AO59" s="32">
        <v>0</v>
      </c>
      <c r="AP59" s="34">
        <v>1</v>
      </c>
      <c r="AQ59" s="33">
        <f t="shared" si="58"/>
        <v>0</v>
      </c>
      <c r="AR59" s="32">
        <f t="shared" si="59"/>
        <v>0</v>
      </c>
      <c r="AS59" s="32">
        <f t="shared" si="60"/>
        <v>1.1792630571084413E-3</v>
      </c>
      <c r="AT59" s="32">
        <f t="shared" si="61"/>
        <v>1.0474565277820676E-3</v>
      </c>
      <c r="AU59" s="32">
        <f t="shared" si="62"/>
        <v>2.2267195848905087E-3</v>
      </c>
      <c r="AV59" s="32">
        <f t="shared" si="63"/>
        <v>-0.15629853370371671</v>
      </c>
      <c r="AW59" s="32">
        <f t="shared" si="64"/>
        <v>3.1802121673785641E-2</v>
      </c>
      <c r="AX59" s="32">
        <f t="shared" si="65"/>
        <v>0.14762623861598509</v>
      </c>
      <c r="AY59" s="32">
        <f t="shared" si="66"/>
        <v>2.3129826586054017E-2</v>
      </c>
      <c r="AZ59" s="32">
        <f t="shared" si="67"/>
        <v>-1.1652780207031947E-2</v>
      </c>
      <c r="BA59" s="32">
        <f t="shared" si="68"/>
        <v>0</v>
      </c>
      <c r="BB59" s="32">
        <f t="shared" si="69"/>
        <v>0.10729999999999999</v>
      </c>
      <c r="BC59" s="32">
        <f t="shared" si="70"/>
        <v>9.5647219792968044E-2</v>
      </c>
      <c r="BD59" s="32">
        <f t="shared" si="71"/>
        <v>0.12100376596391257</v>
      </c>
    </row>
    <row r="60" spans="1:56" x14ac:dyDescent="0.3">
      <c r="AU60" s="24">
        <f>SUM(AU48:AU59)</f>
        <v>0.19361808422940452</v>
      </c>
      <c r="AY60" s="24">
        <f>SUM(AY48:AY59)</f>
        <v>2.0952762987349636</v>
      </c>
      <c r="BC60" s="24">
        <f>SUM(BC48:BC59)</f>
        <v>1.3061987997007576</v>
      </c>
      <c r="BD60" s="7">
        <f t="shared" si="71"/>
        <v>3.595093182665126</v>
      </c>
    </row>
    <row r="61" spans="1:56" x14ac:dyDescent="0.3">
      <c r="A61" s="47">
        <v>2017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>
        <f>AU60/4</f>
        <v>4.840452105735113E-2</v>
      </c>
      <c r="AV61" s="46"/>
      <c r="AW61" s="46"/>
      <c r="AX61" s="46"/>
      <c r="AY61" s="46">
        <f>AY60/3</f>
        <v>0.69842543291165449</v>
      </c>
      <c r="AZ61" s="46"/>
      <c r="BA61" s="46"/>
      <c r="BB61" s="46"/>
      <c r="BC61" s="46">
        <f>BC60/3</f>
        <v>0.43539959990025251</v>
      </c>
      <c r="BD61" s="46">
        <f t="shared" si="71"/>
        <v>1.1822295538692582</v>
      </c>
    </row>
    <row r="62" spans="1:56" s="17" customFormat="1" ht="15.75" customHeight="1" x14ac:dyDescent="0.3">
      <c r="A62" s="65" t="s">
        <v>32</v>
      </c>
      <c r="B62" s="66" t="s">
        <v>31</v>
      </c>
      <c r="C62" s="62" t="s">
        <v>91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7"/>
      <c r="AG62" s="68" t="s">
        <v>90</v>
      </c>
      <c r="AH62" s="62"/>
      <c r="AI62" s="62"/>
      <c r="AJ62" s="62"/>
      <c r="AK62" s="63" t="s">
        <v>89</v>
      </c>
      <c r="AL62" s="63"/>
      <c r="AM62" s="63"/>
      <c r="AN62" s="62" t="s">
        <v>88</v>
      </c>
      <c r="AO62" s="62"/>
      <c r="AP62" s="67"/>
      <c r="AQ62" s="68" t="s">
        <v>87</v>
      </c>
      <c r="AR62" s="62"/>
      <c r="AS62" s="62"/>
      <c r="AT62" s="62"/>
      <c r="AU62" s="62"/>
      <c r="AV62" s="63" t="s">
        <v>86</v>
      </c>
      <c r="AW62" s="63"/>
      <c r="AX62" s="63"/>
      <c r="AY62" s="63"/>
      <c r="AZ62" s="62" t="s">
        <v>85</v>
      </c>
      <c r="BA62" s="62"/>
      <c r="BB62" s="62"/>
      <c r="BC62" s="62"/>
      <c r="BD62" s="64" t="s">
        <v>84</v>
      </c>
    </row>
    <row r="63" spans="1:56" s="42" customFormat="1" ht="15" customHeight="1" x14ac:dyDescent="0.3">
      <c r="A63" s="65"/>
      <c r="B63" s="66"/>
      <c r="C63" s="71" t="s">
        <v>83</v>
      </c>
      <c r="D63" s="71"/>
      <c r="E63" s="71"/>
      <c r="F63" s="74" t="s">
        <v>82</v>
      </c>
      <c r="G63" s="74"/>
      <c r="H63" s="74"/>
      <c r="I63" s="71" t="s">
        <v>81</v>
      </c>
      <c r="J63" s="71"/>
      <c r="K63" s="71"/>
      <c r="L63" s="72" t="s">
        <v>80</v>
      </c>
      <c r="M63" s="72"/>
      <c r="N63" s="72"/>
      <c r="O63" s="71" t="s">
        <v>79</v>
      </c>
      <c r="P63" s="71"/>
      <c r="Q63" s="71"/>
      <c r="R63" s="72" t="s">
        <v>78</v>
      </c>
      <c r="S63" s="72"/>
      <c r="T63" s="72"/>
      <c r="U63" s="71" t="s">
        <v>77</v>
      </c>
      <c r="V63" s="71"/>
      <c r="W63" s="71"/>
      <c r="X63" s="72" t="s">
        <v>76</v>
      </c>
      <c r="Y63" s="72"/>
      <c r="Z63" s="72"/>
      <c r="AA63" s="71" t="s">
        <v>75</v>
      </c>
      <c r="AB63" s="71"/>
      <c r="AC63" s="71"/>
      <c r="AD63" s="72" t="s">
        <v>74</v>
      </c>
      <c r="AE63" s="72"/>
      <c r="AF63" s="73"/>
      <c r="AG63" s="69" t="s">
        <v>83</v>
      </c>
      <c r="AH63" s="65" t="s">
        <v>82</v>
      </c>
      <c r="AI63" s="65" t="s">
        <v>81</v>
      </c>
      <c r="AJ63" s="65" t="s">
        <v>80</v>
      </c>
      <c r="AK63" s="66" t="s">
        <v>79</v>
      </c>
      <c r="AL63" s="66" t="s">
        <v>78</v>
      </c>
      <c r="AM63" s="66" t="s">
        <v>77</v>
      </c>
      <c r="AN63" s="65" t="s">
        <v>76</v>
      </c>
      <c r="AO63" s="65" t="s">
        <v>75</v>
      </c>
      <c r="AP63" s="70" t="s">
        <v>74</v>
      </c>
      <c r="AQ63" s="45" t="s">
        <v>73</v>
      </c>
      <c r="AR63" s="43" t="s">
        <v>72</v>
      </c>
      <c r="AS63" s="43" t="s">
        <v>71</v>
      </c>
      <c r="AT63" s="43" t="s">
        <v>70</v>
      </c>
      <c r="AU63" s="43" t="s">
        <v>63</v>
      </c>
      <c r="AV63" s="44" t="s">
        <v>69</v>
      </c>
      <c r="AW63" s="44" t="s">
        <v>68</v>
      </c>
      <c r="AX63" s="44" t="s">
        <v>67</v>
      </c>
      <c r="AY63" s="44" t="s">
        <v>63</v>
      </c>
      <c r="AZ63" s="43" t="s">
        <v>66</v>
      </c>
      <c r="BA63" s="43" t="s">
        <v>65</v>
      </c>
      <c r="BB63" s="43" t="s">
        <v>64</v>
      </c>
      <c r="BC63" s="43" t="s">
        <v>63</v>
      </c>
      <c r="BD63" s="64"/>
    </row>
    <row r="64" spans="1:56" s="17" customFormat="1" ht="26" x14ac:dyDescent="0.3">
      <c r="A64" s="65"/>
      <c r="B64" s="66"/>
      <c r="C64" s="15" t="s">
        <v>62</v>
      </c>
      <c r="D64" s="15" t="s">
        <v>61</v>
      </c>
      <c r="E64" s="15" t="s">
        <v>47</v>
      </c>
      <c r="F64" s="41" t="s">
        <v>60</v>
      </c>
      <c r="G64" s="14" t="s">
        <v>57</v>
      </c>
      <c r="H64" s="14" t="s">
        <v>47</v>
      </c>
      <c r="I64" s="15" t="s">
        <v>59</v>
      </c>
      <c r="J64" s="15" t="s">
        <v>57</v>
      </c>
      <c r="K64" s="15" t="s">
        <v>47</v>
      </c>
      <c r="L64" s="14" t="s">
        <v>58</v>
      </c>
      <c r="M64" s="14" t="s">
        <v>57</v>
      </c>
      <c r="N64" s="14" t="s">
        <v>47</v>
      </c>
      <c r="O64" s="15" t="s">
        <v>56</v>
      </c>
      <c r="P64" s="15" t="s">
        <v>53</v>
      </c>
      <c r="Q64" s="15" t="s">
        <v>47</v>
      </c>
      <c r="R64" s="14" t="s">
        <v>55</v>
      </c>
      <c r="S64" s="14" t="s">
        <v>48</v>
      </c>
      <c r="T64" s="14" t="s">
        <v>47</v>
      </c>
      <c r="U64" s="15" t="s">
        <v>54</v>
      </c>
      <c r="V64" s="15" t="s">
        <v>53</v>
      </c>
      <c r="W64" s="15" t="s">
        <v>47</v>
      </c>
      <c r="X64" s="14" t="s">
        <v>50</v>
      </c>
      <c r="Y64" s="14" t="s">
        <v>52</v>
      </c>
      <c r="Z64" s="14" t="s">
        <v>47</v>
      </c>
      <c r="AA64" s="15" t="s">
        <v>51</v>
      </c>
      <c r="AB64" s="15" t="s">
        <v>50</v>
      </c>
      <c r="AC64" s="15" t="s">
        <v>47</v>
      </c>
      <c r="AD64" s="14" t="s">
        <v>49</v>
      </c>
      <c r="AE64" s="14" t="s">
        <v>48</v>
      </c>
      <c r="AF64" s="40" t="s">
        <v>47</v>
      </c>
      <c r="AG64" s="69"/>
      <c r="AH64" s="65"/>
      <c r="AI64" s="65"/>
      <c r="AJ64" s="65"/>
      <c r="AK64" s="66"/>
      <c r="AL64" s="66"/>
      <c r="AM64" s="66"/>
      <c r="AN64" s="65"/>
      <c r="AO64" s="65"/>
      <c r="AP64" s="70"/>
      <c r="AQ64" s="39">
        <v>0.24</v>
      </c>
      <c r="AR64" s="37">
        <v>0.27</v>
      </c>
      <c r="AS64" s="37">
        <v>0.26</v>
      </c>
      <c r="AT64" s="37">
        <v>0.23</v>
      </c>
      <c r="AU64" s="37">
        <v>0.3</v>
      </c>
      <c r="AV64" s="38">
        <v>0.3</v>
      </c>
      <c r="AW64" s="38">
        <v>0.32</v>
      </c>
      <c r="AX64" s="38">
        <v>0.38</v>
      </c>
      <c r="AY64" s="38">
        <v>0.41</v>
      </c>
      <c r="AZ64" s="37">
        <v>0.33</v>
      </c>
      <c r="BA64" s="37">
        <v>0.3</v>
      </c>
      <c r="BB64" s="37">
        <v>0.37</v>
      </c>
      <c r="BC64" s="37">
        <v>0.28999999999999998</v>
      </c>
      <c r="BD64" s="64"/>
    </row>
    <row r="65" spans="1:56" x14ac:dyDescent="0.3">
      <c r="A65" s="2">
        <v>1</v>
      </c>
      <c r="B65" s="11" t="s">
        <v>28</v>
      </c>
      <c r="C65" s="35"/>
      <c r="D65" s="35"/>
      <c r="E65" s="32" t="e">
        <f t="shared" ref="E65:E78" si="72">C65/D65</f>
        <v>#DIV/0!</v>
      </c>
      <c r="F65" s="35"/>
      <c r="G65" s="35"/>
      <c r="H65" s="32" t="e">
        <f t="shared" ref="H65:H78" si="73">F65/G65</f>
        <v>#DIV/0!</v>
      </c>
      <c r="I65" s="35"/>
      <c r="J65" s="35"/>
      <c r="K65" s="32" t="e">
        <f t="shared" ref="K65:K78" si="74">I65/J65</f>
        <v>#DIV/0!</v>
      </c>
      <c r="L65" s="35"/>
      <c r="M65" s="35"/>
      <c r="N65" s="32" t="e">
        <f t="shared" ref="N65:N78" si="75">L65/M65</f>
        <v>#DIV/0!</v>
      </c>
      <c r="O65" s="35"/>
      <c r="P65" s="35">
        <v>0</v>
      </c>
      <c r="Q65" s="32" t="e">
        <f t="shared" ref="Q65:Q78" si="76">O65/P65</f>
        <v>#DIV/0!</v>
      </c>
      <c r="R65" s="35"/>
      <c r="S65" s="35"/>
      <c r="T65" s="32" t="e">
        <f t="shared" ref="T65:T78" si="77">R65/S65</f>
        <v>#DIV/0!</v>
      </c>
      <c r="U65" s="35"/>
      <c r="V65" s="35"/>
      <c r="W65" s="32" t="e">
        <f t="shared" ref="W65:W78" si="78">U65/V65</f>
        <v>#DIV/0!</v>
      </c>
      <c r="X65" s="35"/>
      <c r="Y65" s="35"/>
      <c r="Z65" s="32" t="e">
        <f t="shared" ref="Z65:Z78" si="79">X65/Y65</f>
        <v>#DIV/0!</v>
      </c>
      <c r="AA65" s="35"/>
      <c r="AB65" s="35"/>
      <c r="AC65" s="32" t="e">
        <f t="shared" ref="AC65:AC78" si="80">AA65/AB65</f>
        <v>#DIV/0!</v>
      </c>
      <c r="AD65" s="35"/>
      <c r="AE65" s="35"/>
      <c r="AF65" s="34" t="e">
        <f t="shared" ref="AF65:AF78" si="81">AD65/AE65</f>
        <v>#DIV/0!</v>
      </c>
      <c r="AG65" s="33" t="e">
        <v>#DIV/0!</v>
      </c>
      <c r="AH65" s="32" t="e">
        <v>#DIV/0!</v>
      </c>
      <c r="AI65" s="32" t="e">
        <v>#DIV/0!</v>
      </c>
      <c r="AJ65" s="32" t="e">
        <v>#DIV/0!</v>
      </c>
      <c r="AK65" s="32" t="e">
        <v>#DIV/0!</v>
      </c>
      <c r="AL65" s="32" t="e">
        <v>#DIV/0!</v>
      </c>
      <c r="AM65" s="32" t="e">
        <v>#DIV/0!</v>
      </c>
      <c r="AN65" s="32" t="e">
        <v>#DIV/0!</v>
      </c>
      <c r="AO65" s="32" t="e">
        <v>#DIV/0!</v>
      </c>
      <c r="AP65" s="34" t="e">
        <v>#DIV/0!</v>
      </c>
      <c r="AQ65" s="33" t="e">
        <f t="shared" ref="AQ65:AQ78" si="82">AG65*$AQ$64*$AU$64</f>
        <v>#DIV/0!</v>
      </c>
      <c r="AR65" s="32" t="e">
        <f t="shared" ref="AR65:AR78" si="83">AH65*$AR$64*$AU$64</f>
        <v>#DIV/0!</v>
      </c>
      <c r="AS65" s="32" t="e">
        <f t="shared" ref="AS65:AS78" si="84">AI65*$AS$64*$AU$64</f>
        <v>#DIV/0!</v>
      </c>
      <c r="AT65" s="32" t="e">
        <f t="shared" ref="AT65:AT78" si="85">AJ65*$AT$64*$AU$64</f>
        <v>#DIV/0!</v>
      </c>
      <c r="AU65" s="32" t="e">
        <f t="shared" ref="AU65:AU78" si="86">SUM(AQ65:AT65)</f>
        <v>#DIV/0!</v>
      </c>
      <c r="AV65" s="32" t="e">
        <f t="shared" ref="AV65:AV78" si="87">AK65*$AV$64*$AY$64</f>
        <v>#DIV/0!</v>
      </c>
      <c r="AW65" s="32" t="e">
        <f t="shared" ref="AW65:AW78" si="88">AL65*$AW$64*$AY$64</f>
        <v>#DIV/0!</v>
      </c>
      <c r="AX65" s="32" t="e">
        <f t="shared" ref="AX65:AX78" si="89">AM65*$AX$64*$AY$64</f>
        <v>#DIV/0!</v>
      </c>
      <c r="AY65" s="32" t="e">
        <f t="shared" ref="AY65:AY78" si="90">SUM(AV65:AX65)</f>
        <v>#DIV/0!</v>
      </c>
      <c r="AZ65" s="32" t="e">
        <f t="shared" ref="AZ65:AZ78" si="91">AN65*$AZ$64*$BC$64</f>
        <v>#DIV/0!</v>
      </c>
      <c r="BA65" s="32" t="e">
        <f t="shared" ref="BA65:BA78" si="92">AO65*$BA$64*$BC$64</f>
        <v>#DIV/0!</v>
      </c>
      <c r="BB65" s="32" t="e">
        <f t="shared" ref="BB65:BB78" si="93">AP65*$BB$64*$BC$64</f>
        <v>#DIV/0!</v>
      </c>
      <c r="BC65" s="32" t="e">
        <f t="shared" ref="BC65:BC78" si="94">SUM(AZ65:BB65)</f>
        <v>#DIV/0!</v>
      </c>
      <c r="BD65" s="32" t="e">
        <f t="shared" ref="BD65:BD78" si="95">AU65+AY65+BC65</f>
        <v>#DIV/0!</v>
      </c>
    </row>
    <row r="66" spans="1:56" x14ac:dyDescent="0.3">
      <c r="A66" s="2">
        <v>2</v>
      </c>
      <c r="B66" s="11" t="s">
        <v>26</v>
      </c>
      <c r="C66" s="35"/>
      <c r="D66" s="35"/>
      <c r="E66" s="32" t="e">
        <f t="shared" si="72"/>
        <v>#DIV/0!</v>
      </c>
      <c r="F66" s="35"/>
      <c r="G66" s="35"/>
      <c r="H66" s="32" t="e">
        <f t="shared" si="73"/>
        <v>#DIV/0!</v>
      </c>
      <c r="I66" s="35"/>
      <c r="J66" s="35"/>
      <c r="K66" s="32" t="e">
        <f t="shared" si="74"/>
        <v>#DIV/0!</v>
      </c>
      <c r="L66" s="35"/>
      <c r="M66" s="35"/>
      <c r="N66" s="32" t="e">
        <f t="shared" si="75"/>
        <v>#DIV/0!</v>
      </c>
      <c r="O66" s="35"/>
      <c r="P66" s="35">
        <v>0</v>
      </c>
      <c r="Q66" s="32" t="e">
        <f t="shared" si="76"/>
        <v>#DIV/0!</v>
      </c>
      <c r="R66" s="35"/>
      <c r="S66" s="35"/>
      <c r="T66" s="32" t="e">
        <f t="shared" si="77"/>
        <v>#DIV/0!</v>
      </c>
      <c r="U66" s="35"/>
      <c r="V66" s="35"/>
      <c r="W66" s="32" t="e">
        <f t="shared" si="78"/>
        <v>#DIV/0!</v>
      </c>
      <c r="X66" s="35"/>
      <c r="Y66" s="35"/>
      <c r="Z66" s="32" t="e">
        <f t="shared" si="79"/>
        <v>#DIV/0!</v>
      </c>
      <c r="AA66" s="35"/>
      <c r="AB66" s="35"/>
      <c r="AC66" s="32" t="e">
        <f t="shared" si="80"/>
        <v>#DIV/0!</v>
      </c>
      <c r="AD66" s="35"/>
      <c r="AE66" s="35"/>
      <c r="AF66" s="34" t="e">
        <f t="shared" si="81"/>
        <v>#DIV/0!</v>
      </c>
      <c r="AG66" s="33" t="e">
        <v>#DIV/0!</v>
      </c>
      <c r="AH66" s="32" t="e">
        <v>#DIV/0!</v>
      </c>
      <c r="AI66" s="32" t="e">
        <v>#DIV/0!</v>
      </c>
      <c r="AJ66" s="32" t="e">
        <v>#DIV/0!</v>
      </c>
      <c r="AK66" s="32" t="e">
        <v>#DIV/0!</v>
      </c>
      <c r="AL66" s="32" t="e">
        <v>#DIV/0!</v>
      </c>
      <c r="AM66" s="32" t="e">
        <v>#DIV/0!</v>
      </c>
      <c r="AN66" s="32" t="e">
        <v>#DIV/0!</v>
      </c>
      <c r="AO66" s="32" t="e">
        <v>#DIV/0!</v>
      </c>
      <c r="AP66" s="34" t="e">
        <v>#DIV/0!</v>
      </c>
      <c r="AQ66" s="33" t="e">
        <f t="shared" si="82"/>
        <v>#DIV/0!</v>
      </c>
      <c r="AR66" s="32" t="e">
        <f t="shared" si="83"/>
        <v>#DIV/0!</v>
      </c>
      <c r="AS66" s="32" t="e">
        <f t="shared" si="84"/>
        <v>#DIV/0!</v>
      </c>
      <c r="AT66" s="32" t="e">
        <f t="shared" si="85"/>
        <v>#DIV/0!</v>
      </c>
      <c r="AU66" s="32" t="e">
        <f t="shared" si="86"/>
        <v>#DIV/0!</v>
      </c>
      <c r="AV66" s="32" t="e">
        <f t="shared" si="87"/>
        <v>#DIV/0!</v>
      </c>
      <c r="AW66" s="32" t="e">
        <f t="shared" si="88"/>
        <v>#DIV/0!</v>
      </c>
      <c r="AX66" s="32" t="e">
        <f t="shared" si="89"/>
        <v>#DIV/0!</v>
      </c>
      <c r="AY66" s="32" t="e">
        <f t="shared" si="90"/>
        <v>#DIV/0!</v>
      </c>
      <c r="AZ66" s="32" t="e">
        <f t="shared" si="91"/>
        <v>#DIV/0!</v>
      </c>
      <c r="BA66" s="32" t="e">
        <f t="shared" si="92"/>
        <v>#DIV/0!</v>
      </c>
      <c r="BB66" s="32" t="e">
        <f t="shared" si="93"/>
        <v>#DIV/0!</v>
      </c>
      <c r="BC66" s="32" t="e">
        <f t="shared" si="94"/>
        <v>#DIV/0!</v>
      </c>
      <c r="BD66" s="32" t="e">
        <f t="shared" si="95"/>
        <v>#DIV/0!</v>
      </c>
    </row>
    <row r="67" spans="1:56" x14ac:dyDescent="0.3">
      <c r="A67" s="2">
        <v>3</v>
      </c>
      <c r="B67" s="11" t="s">
        <v>23</v>
      </c>
      <c r="C67" s="35">
        <v>1633214926</v>
      </c>
      <c r="D67" s="35">
        <v>11428140160</v>
      </c>
      <c r="E67" s="32">
        <f t="shared" si="72"/>
        <v>0.14291169894087125</v>
      </c>
      <c r="F67" s="35">
        <v>1916744000</v>
      </c>
      <c r="G67" s="35">
        <v>1614484157000</v>
      </c>
      <c r="H67" s="32">
        <f t="shared" si="73"/>
        <v>1.1872175962145412E-3</v>
      </c>
      <c r="I67" s="35">
        <v>3394839000</v>
      </c>
      <c r="J67" s="35">
        <v>1614484157000</v>
      </c>
      <c r="K67" s="32">
        <f t="shared" si="74"/>
        <v>2.1027391227599391E-3</v>
      </c>
      <c r="L67" s="35">
        <v>24088892000</v>
      </c>
      <c r="M67" s="35">
        <v>1614484157000</v>
      </c>
      <c r="N67" s="32">
        <f t="shared" si="75"/>
        <v>1.4920488315451459E-2</v>
      </c>
      <c r="O67" s="35">
        <v>43491969000</v>
      </c>
      <c r="P67" s="35">
        <v>4185953943000</v>
      </c>
      <c r="Q67" s="32">
        <f t="shared" si="76"/>
        <v>1.0389977909988676E-2</v>
      </c>
      <c r="R67" s="35">
        <v>20595108048000</v>
      </c>
      <c r="S67" s="35">
        <v>40584607913000</v>
      </c>
      <c r="T67" s="32">
        <f t="shared" si="77"/>
        <v>0.50746105745678538</v>
      </c>
      <c r="U67" s="35">
        <v>3709827656000</v>
      </c>
      <c r="V67" s="35">
        <v>4185953943000</v>
      </c>
      <c r="W67" s="32">
        <f t="shared" si="78"/>
        <v>0.88625620504109781</v>
      </c>
      <c r="X67" s="35">
        <v>26115563000</v>
      </c>
      <c r="Y67" s="35">
        <v>61696919644000</v>
      </c>
      <c r="Z67" s="32">
        <f t="shared" si="79"/>
        <v>4.23287955876736E-4</v>
      </c>
      <c r="AA67" s="35">
        <v>15149498000</v>
      </c>
      <c r="AB67" s="35">
        <v>26115563000</v>
      </c>
      <c r="AC67" s="32">
        <f t="shared" si="80"/>
        <v>0.58009463552441887</v>
      </c>
      <c r="AD67" s="35">
        <v>40584607913000</v>
      </c>
      <c r="AE67" s="35">
        <v>40584607913000</v>
      </c>
      <c r="AF67" s="34">
        <f t="shared" si="81"/>
        <v>1</v>
      </c>
      <c r="AG67" s="33">
        <v>0.14291169894087125</v>
      </c>
      <c r="AH67" s="36">
        <v>1.1872175962145412E-3</v>
      </c>
      <c r="AI67" s="32">
        <v>2.1027391227599391E-3</v>
      </c>
      <c r="AJ67" s="32">
        <v>1.4920488315451459E-2</v>
      </c>
      <c r="AK67" s="32">
        <v>1.0389977909988676E-2</v>
      </c>
      <c r="AL67" s="32">
        <v>0.50746105745678538</v>
      </c>
      <c r="AM67" s="32">
        <v>0.88625620504109781</v>
      </c>
      <c r="AN67" s="32">
        <v>4.23287955876736E-4</v>
      </c>
      <c r="AO67" s="32">
        <v>0.58009463552441887</v>
      </c>
      <c r="AP67" s="34">
        <v>1</v>
      </c>
      <c r="AQ67" s="33">
        <f t="shared" si="82"/>
        <v>1.0289642323742729E-2</v>
      </c>
      <c r="AR67" s="32">
        <f t="shared" si="83"/>
        <v>9.6164625293377836E-5</v>
      </c>
      <c r="AS67" s="32">
        <f t="shared" si="84"/>
        <v>1.6401365157527525E-4</v>
      </c>
      <c r="AT67" s="32">
        <f t="shared" si="85"/>
        <v>1.0295136937661506E-3</v>
      </c>
      <c r="AU67" s="32">
        <f t="shared" si="86"/>
        <v>1.1579334294377533E-2</v>
      </c>
      <c r="AV67" s="32">
        <f t="shared" si="87"/>
        <v>1.2779672829286071E-3</v>
      </c>
      <c r="AW67" s="32">
        <f t="shared" si="88"/>
        <v>6.6578890738330232E-2</v>
      </c>
      <c r="AX67" s="32">
        <f t="shared" si="89"/>
        <v>0.13807871674540304</v>
      </c>
      <c r="AY67" s="32">
        <f t="shared" si="90"/>
        <v>0.20593557476666186</v>
      </c>
      <c r="AZ67" s="32">
        <f t="shared" si="91"/>
        <v>4.0508657377403637E-5</v>
      </c>
      <c r="BA67" s="32">
        <f t="shared" si="92"/>
        <v>5.0468233290624435E-2</v>
      </c>
      <c r="BB67" s="32">
        <f t="shared" si="93"/>
        <v>0.10729999999999999</v>
      </c>
      <c r="BC67" s="32">
        <f t="shared" si="94"/>
        <v>0.15780874194800182</v>
      </c>
      <c r="BD67" s="32">
        <f t="shared" si="95"/>
        <v>0.37532365100904119</v>
      </c>
    </row>
    <row r="68" spans="1:56" x14ac:dyDescent="0.3">
      <c r="A68" s="2">
        <v>4</v>
      </c>
      <c r="B68" s="11" t="s">
        <v>21</v>
      </c>
      <c r="C68" s="35">
        <v>0</v>
      </c>
      <c r="D68" s="35">
        <v>1</v>
      </c>
      <c r="E68" s="32">
        <f t="shared" si="72"/>
        <v>0</v>
      </c>
      <c r="F68" s="35">
        <v>1835908070</v>
      </c>
      <c r="G68" s="35">
        <v>49712291995</v>
      </c>
      <c r="H68" s="32">
        <f t="shared" si="73"/>
        <v>3.6930666366874684E-2</v>
      </c>
      <c r="I68" s="35">
        <v>442713589</v>
      </c>
      <c r="J68" s="35">
        <v>49712291995</v>
      </c>
      <c r="K68" s="32">
        <f t="shared" si="74"/>
        <v>8.9055155422028739E-3</v>
      </c>
      <c r="L68" s="35">
        <v>444958154</v>
      </c>
      <c r="M68" s="35">
        <v>49712291995</v>
      </c>
      <c r="N68" s="32">
        <f t="shared" si="75"/>
        <v>8.9506666488994979E-3</v>
      </c>
      <c r="O68" s="35">
        <v>6255267632</v>
      </c>
      <c r="P68" s="35">
        <v>157027649741</v>
      </c>
      <c r="Q68" s="32">
        <f t="shared" si="76"/>
        <v>3.9835453452416708E-2</v>
      </c>
      <c r="R68" s="35">
        <v>932211745250</v>
      </c>
      <c r="S68" s="35">
        <v>1263108142469</v>
      </c>
      <c r="T68" s="32">
        <f t="shared" si="77"/>
        <v>0.73803003393502309</v>
      </c>
      <c r="U68" s="35">
        <v>153695422722</v>
      </c>
      <c r="V68" s="35">
        <v>157027649741</v>
      </c>
      <c r="W68" s="32">
        <f t="shared" si="78"/>
        <v>0.97877936131314358</v>
      </c>
      <c r="X68" s="35">
        <v>4593488063</v>
      </c>
      <c r="Y68" s="35">
        <v>2003113721655</v>
      </c>
      <c r="Z68" s="32">
        <f t="shared" si="79"/>
        <v>2.2931738789172674E-3</v>
      </c>
      <c r="AA68" s="35">
        <v>55257440</v>
      </c>
      <c r="AB68" s="35">
        <v>4593488063</v>
      </c>
      <c r="AC68" s="32">
        <f t="shared" si="80"/>
        <v>1.2029516402816437E-2</v>
      </c>
      <c r="AD68" s="35">
        <v>1263108142469</v>
      </c>
      <c r="AE68" s="35">
        <v>1263108142469</v>
      </c>
      <c r="AF68" s="34">
        <f t="shared" si="81"/>
        <v>1</v>
      </c>
      <c r="AG68" s="33">
        <v>0</v>
      </c>
      <c r="AH68" s="32">
        <v>3.6930666366874684E-2</v>
      </c>
      <c r="AI68" s="32">
        <v>8.9055155422028739E-3</v>
      </c>
      <c r="AJ68" s="32">
        <v>8.9506666488994979E-3</v>
      </c>
      <c r="AK68" s="32">
        <v>3.9835453452416708E-2</v>
      </c>
      <c r="AL68" s="32">
        <v>0.73803003393502309</v>
      </c>
      <c r="AM68" s="32">
        <v>0.97877936131314358</v>
      </c>
      <c r="AN68" s="32">
        <v>2.2931738789172674E-3</v>
      </c>
      <c r="AO68" s="32">
        <v>1.2029516402816437E-2</v>
      </c>
      <c r="AP68" s="34">
        <v>1</v>
      </c>
      <c r="AQ68" s="33">
        <f t="shared" si="82"/>
        <v>0</v>
      </c>
      <c r="AR68" s="32">
        <f t="shared" si="83"/>
        <v>2.9913839757168496E-3</v>
      </c>
      <c r="AS68" s="32">
        <f t="shared" si="84"/>
        <v>6.946302122918241E-4</v>
      </c>
      <c r="AT68" s="32">
        <f t="shared" si="85"/>
        <v>6.1759599877406538E-4</v>
      </c>
      <c r="AU68" s="32">
        <f t="shared" si="86"/>
        <v>4.3036101867827388E-3</v>
      </c>
      <c r="AV68" s="32">
        <f t="shared" si="87"/>
        <v>4.8997607746472547E-3</v>
      </c>
      <c r="AW68" s="32">
        <f t="shared" si="88"/>
        <v>9.6829540452275029E-2</v>
      </c>
      <c r="AX68" s="32">
        <f t="shared" si="89"/>
        <v>0.15249382449258775</v>
      </c>
      <c r="AY68" s="32">
        <f t="shared" si="90"/>
        <v>0.25422312571951</v>
      </c>
      <c r="AZ68" s="32">
        <f t="shared" si="91"/>
        <v>2.1945674021238247E-4</v>
      </c>
      <c r="BA68" s="32">
        <f t="shared" si="92"/>
        <v>1.0465679270450299E-3</v>
      </c>
      <c r="BB68" s="32">
        <f t="shared" si="93"/>
        <v>0.10729999999999999</v>
      </c>
      <c r="BC68" s="32">
        <f t="shared" si="94"/>
        <v>0.1085660246672574</v>
      </c>
      <c r="BD68" s="32">
        <f t="shared" si="95"/>
        <v>0.36709276057355011</v>
      </c>
    </row>
    <row r="69" spans="1:56" x14ac:dyDescent="0.3">
      <c r="A69" s="2">
        <v>5</v>
      </c>
      <c r="B69" s="11" t="s">
        <v>19</v>
      </c>
      <c r="C69" s="35">
        <v>1119350000</v>
      </c>
      <c r="D69" s="35">
        <v>2308390575</v>
      </c>
      <c r="E69" s="32">
        <f t="shared" si="72"/>
        <v>0.48490494291677655</v>
      </c>
      <c r="F69" s="35">
        <v>0</v>
      </c>
      <c r="G69" s="35">
        <v>1178743000000</v>
      </c>
      <c r="H69" s="32">
        <f t="shared" si="73"/>
        <v>0</v>
      </c>
      <c r="I69" s="35">
        <v>6649000000</v>
      </c>
      <c r="J69" s="35">
        <v>1178743000000</v>
      </c>
      <c r="K69" s="32">
        <f t="shared" si="74"/>
        <v>5.640754600451498E-3</v>
      </c>
      <c r="L69" s="35">
        <v>20426000000</v>
      </c>
      <c r="M69" s="35">
        <v>1178743000000</v>
      </c>
      <c r="N69" s="32">
        <f t="shared" si="75"/>
        <v>1.7328628886873559E-2</v>
      </c>
      <c r="O69" s="35">
        <v>139494000000</v>
      </c>
      <c r="P69" s="35">
        <v>2965527000000</v>
      </c>
      <c r="Q69" s="32">
        <f t="shared" si="76"/>
        <v>4.7038519629057501E-2</v>
      </c>
      <c r="R69" s="35">
        <v>6435239000000</v>
      </c>
      <c r="S69" s="35">
        <v>18469124000000</v>
      </c>
      <c r="T69" s="32">
        <f t="shared" si="77"/>
        <v>0.34843228081635058</v>
      </c>
      <c r="U69" s="35">
        <v>2816524000000</v>
      </c>
      <c r="V69" s="35">
        <v>2965527000000</v>
      </c>
      <c r="W69" s="32">
        <f t="shared" si="78"/>
        <v>0.94975496766679246</v>
      </c>
      <c r="X69" s="35">
        <v>101091000000</v>
      </c>
      <c r="Y69" s="35">
        <v>31543384000000</v>
      </c>
      <c r="Z69" s="32">
        <f t="shared" si="79"/>
        <v>3.204824187538027E-3</v>
      </c>
      <c r="AA69" s="35">
        <v>8933000000</v>
      </c>
      <c r="AB69" s="35">
        <v>101091000000</v>
      </c>
      <c r="AC69" s="32">
        <f t="shared" si="80"/>
        <v>8.8365927728482258E-2</v>
      </c>
      <c r="AD69" s="35">
        <v>18469124000000</v>
      </c>
      <c r="AE69" s="35">
        <v>18469124000000</v>
      </c>
      <c r="AF69" s="34">
        <f t="shared" si="81"/>
        <v>1</v>
      </c>
      <c r="AG69" s="33">
        <v>0.48490494291677655</v>
      </c>
      <c r="AH69" s="32">
        <v>0</v>
      </c>
      <c r="AI69" s="32">
        <v>5.640754600451498E-3</v>
      </c>
      <c r="AJ69" s="32">
        <v>1.7328628886873559E-2</v>
      </c>
      <c r="AK69" s="32">
        <v>4.7038519629057501E-2</v>
      </c>
      <c r="AL69" s="32">
        <v>0.34843228081635058</v>
      </c>
      <c r="AM69" s="32">
        <v>0.94975496766679246</v>
      </c>
      <c r="AN69" s="32">
        <v>3.204824187538027E-3</v>
      </c>
      <c r="AO69" s="32">
        <v>8.8365927728482258E-2</v>
      </c>
      <c r="AP69" s="34">
        <v>1</v>
      </c>
      <c r="AQ69" s="33">
        <f t="shared" si="82"/>
        <v>3.4913155890007909E-2</v>
      </c>
      <c r="AR69" s="32">
        <f t="shared" si="83"/>
        <v>0</v>
      </c>
      <c r="AS69" s="32">
        <f t="shared" si="84"/>
        <v>4.3997885883521686E-4</v>
      </c>
      <c r="AT69" s="32">
        <f t="shared" si="85"/>
        <v>1.1956753931942755E-3</v>
      </c>
      <c r="AU69" s="32">
        <f t="shared" si="86"/>
        <v>3.6548810142037404E-2</v>
      </c>
      <c r="AV69" s="32">
        <f t="shared" si="87"/>
        <v>5.7857379143740721E-3</v>
      </c>
      <c r="AW69" s="32">
        <f t="shared" si="88"/>
        <v>4.5714315243105194E-2</v>
      </c>
      <c r="AX69" s="32">
        <f t="shared" si="89"/>
        <v>0.14797182396248626</v>
      </c>
      <c r="AY69" s="32">
        <f t="shared" si="90"/>
        <v>0.19947187711996553</v>
      </c>
      <c r="AZ69" s="32">
        <f t="shared" si="91"/>
        <v>3.0670167474738919E-4</v>
      </c>
      <c r="BA69" s="32">
        <f t="shared" si="92"/>
        <v>7.6878357123779557E-3</v>
      </c>
      <c r="BB69" s="32">
        <f t="shared" si="93"/>
        <v>0.10729999999999999</v>
      </c>
      <c r="BC69" s="32">
        <f t="shared" si="94"/>
        <v>0.11529453738712533</v>
      </c>
      <c r="BD69" s="32">
        <f t="shared" si="95"/>
        <v>0.35131522464912823</v>
      </c>
    </row>
    <row r="70" spans="1:56" x14ac:dyDescent="0.3">
      <c r="A70" s="2">
        <v>6</v>
      </c>
      <c r="B70" s="11" t="s">
        <v>17</v>
      </c>
      <c r="C70" s="35">
        <v>8000000</v>
      </c>
      <c r="D70" s="35">
        <v>385737500</v>
      </c>
      <c r="E70" s="32">
        <f t="shared" si="72"/>
        <v>2.0739492530542143E-2</v>
      </c>
      <c r="F70" s="35">
        <v>5000000</v>
      </c>
      <c r="G70" s="35">
        <v>369248946000</v>
      </c>
      <c r="H70" s="32">
        <f t="shared" si="73"/>
        <v>1.3541000060159956E-5</v>
      </c>
      <c r="I70" s="35">
        <v>0</v>
      </c>
      <c r="J70" s="35">
        <v>369248946000</v>
      </c>
      <c r="K70" s="32">
        <f t="shared" si="74"/>
        <v>0</v>
      </c>
      <c r="L70" s="35">
        <v>0</v>
      </c>
      <c r="M70" s="35">
        <v>369248946000</v>
      </c>
      <c r="N70" s="32">
        <f t="shared" si="75"/>
        <v>0</v>
      </c>
      <c r="O70" s="35">
        <v>-427940707000</v>
      </c>
      <c r="P70" s="35">
        <v>868859620000</v>
      </c>
      <c r="Q70" s="32">
        <f t="shared" si="76"/>
        <v>-0.49253147130948494</v>
      </c>
      <c r="R70" s="35">
        <v>975965227000</v>
      </c>
      <c r="S70" s="35">
        <v>5379086084000</v>
      </c>
      <c r="T70" s="32">
        <f t="shared" si="77"/>
        <v>0.1814369972443817</v>
      </c>
      <c r="U70" s="35">
        <v>749746852000</v>
      </c>
      <c r="V70" s="35">
        <v>868859620000</v>
      </c>
      <c r="W70" s="32">
        <f t="shared" si="78"/>
        <v>0.86290907615202561</v>
      </c>
      <c r="X70" s="35">
        <v>-383427549000</v>
      </c>
      <c r="Y70" s="35">
        <v>7713558123000</v>
      </c>
      <c r="Z70" s="32">
        <f t="shared" si="79"/>
        <v>-4.9708259519910793E-2</v>
      </c>
      <c r="AA70" s="35">
        <v>147010000</v>
      </c>
      <c r="AB70" s="35">
        <v>-383427549000</v>
      </c>
      <c r="AC70" s="32">
        <f t="shared" si="80"/>
        <v>-3.8341011328844291E-4</v>
      </c>
      <c r="AD70" s="35">
        <v>5379086084000</v>
      </c>
      <c r="AE70" s="35">
        <v>5379086084000</v>
      </c>
      <c r="AF70" s="34">
        <f t="shared" si="81"/>
        <v>1</v>
      </c>
      <c r="AG70" s="33">
        <v>2.0739492530542143E-2</v>
      </c>
      <c r="AH70" s="32">
        <v>1.3541000060159956E-5</v>
      </c>
      <c r="AI70" s="32">
        <v>0</v>
      </c>
      <c r="AJ70" s="32">
        <v>0</v>
      </c>
      <c r="AK70" s="32">
        <v>-0.49253147130948494</v>
      </c>
      <c r="AL70" s="32">
        <v>0.1814369972443817</v>
      </c>
      <c r="AM70" s="32">
        <v>0.86290907615202561</v>
      </c>
      <c r="AN70" s="32">
        <v>-4.9708259519910793E-2</v>
      </c>
      <c r="AO70" s="32">
        <v>-3.8341011328844291E-4</v>
      </c>
      <c r="AP70" s="34">
        <v>1</v>
      </c>
      <c r="AQ70" s="33">
        <f t="shared" si="82"/>
        <v>1.4932434621990343E-3</v>
      </c>
      <c r="AR70" s="32">
        <f t="shared" si="83"/>
        <v>1.0968210048729564E-6</v>
      </c>
      <c r="AS70" s="32">
        <f t="shared" si="84"/>
        <v>0</v>
      </c>
      <c r="AT70" s="32">
        <f t="shared" si="85"/>
        <v>0</v>
      </c>
      <c r="AU70" s="32">
        <f t="shared" si="86"/>
        <v>1.4943402832039072E-3</v>
      </c>
      <c r="AV70" s="32">
        <f t="shared" si="87"/>
        <v>-6.0581370971066639E-2</v>
      </c>
      <c r="AW70" s="32">
        <f t="shared" si="88"/>
        <v>2.3804534038462877E-2</v>
      </c>
      <c r="AX70" s="32">
        <f t="shared" si="89"/>
        <v>0.13444123406448558</v>
      </c>
      <c r="AY70" s="32">
        <f t="shared" si="90"/>
        <v>9.7664397131881811E-2</v>
      </c>
      <c r="AZ70" s="32">
        <f t="shared" si="91"/>
        <v>-4.7570804360554629E-3</v>
      </c>
      <c r="BA70" s="32">
        <f t="shared" si="92"/>
        <v>-3.3356679856094527E-5</v>
      </c>
      <c r="BB70" s="32">
        <f t="shared" si="93"/>
        <v>0.10729999999999999</v>
      </c>
      <c r="BC70" s="32">
        <f t="shared" si="94"/>
        <v>0.10250956288408844</v>
      </c>
      <c r="BD70" s="32">
        <f t="shared" si="95"/>
        <v>0.20166830029917415</v>
      </c>
    </row>
    <row r="71" spans="1:56" x14ac:dyDescent="0.3">
      <c r="A71" s="2">
        <v>7</v>
      </c>
      <c r="B71" s="11" t="s">
        <v>15</v>
      </c>
      <c r="C71" s="35">
        <v>1589517050</v>
      </c>
      <c r="D71" s="35">
        <v>11759666263</v>
      </c>
      <c r="E71" s="32">
        <f t="shared" si="72"/>
        <v>0.1351668503553688</v>
      </c>
      <c r="F71" s="35">
        <v>0</v>
      </c>
      <c r="G71" s="35">
        <v>1293570000000</v>
      </c>
      <c r="H71" s="32">
        <f t="shared" si="73"/>
        <v>0</v>
      </c>
      <c r="I71" s="35">
        <v>38439000000</v>
      </c>
      <c r="J71" s="35">
        <v>1293570000000</v>
      </c>
      <c r="K71" s="32">
        <f t="shared" si="74"/>
        <v>2.9715438669727961E-2</v>
      </c>
      <c r="L71" s="35">
        <v>70747000000</v>
      </c>
      <c r="M71" s="35">
        <v>1293570000000</v>
      </c>
      <c r="N71" s="32">
        <f t="shared" si="75"/>
        <v>5.4691280719249828E-2</v>
      </c>
      <c r="O71" s="35">
        <v>422913000000</v>
      </c>
      <c r="P71" s="35">
        <v>3306154000000</v>
      </c>
      <c r="Q71" s="32">
        <f t="shared" si="76"/>
        <v>0.1279169088917213</v>
      </c>
      <c r="R71" s="35">
        <v>5475003000000</v>
      </c>
      <c r="S71" s="35">
        <v>22084330000000</v>
      </c>
      <c r="T71" s="32">
        <f t="shared" si="77"/>
        <v>0.24791347530126565</v>
      </c>
      <c r="U71" s="35">
        <v>3189183000000</v>
      </c>
      <c r="V71" s="35">
        <v>3306154000000</v>
      </c>
      <c r="W71" s="32">
        <f t="shared" si="78"/>
        <v>0.96462022035271189</v>
      </c>
      <c r="X71" s="35">
        <v>306686000000</v>
      </c>
      <c r="Y71" s="35">
        <v>34822442000000</v>
      </c>
      <c r="Z71" s="32">
        <f t="shared" si="79"/>
        <v>8.8071365012252732E-3</v>
      </c>
      <c r="AA71" s="35">
        <v>18383000000</v>
      </c>
      <c r="AB71" s="35">
        <v>306686000000</v>
      </c>
      <c r="AC71" s="32">
        <f t="shared" si="80"/>
        <v>5.9940786341730633E-2</v>
      </c>
      <c r="AD71" s="35">
        <v>22084330000000</v>
      </c>
      <c r="AE71" s="35">
        <v>22084330000000</v>
      </c>
      <c r="AF71" s="34">
        <f t="shared" si="81"/>
        <v>1</v>
      </c>
      <c r="AG71" s="33">
        <v>0.1351668503553688</v>
      </c>
      <c r="AH71" s="32">
        <v>0</v>
      </c>
      <c r="AI71" s="32">
        <v>2.9715438669727961E-2</v>
      </c>
      <c r="AJ71" s="32">
        <v>5.4691280719249828E-2</v>
      </c>
      <c r="AK71" s="32">
        <v>0.1279169088917213</v>
      </c>
      <c r="AL71" s="32">
        <v>0.24791347530126565</v>
      </c>
      <c r="AM71" s="32">
        <v>0.96462022035271189</v>
      </c>
      <c r="AN71" s="32">
        <v>8.8071365012252732E-3</v>
      </c>
      <c r="AO71" s="32">
        <v>5.9940786341730633E-2</v>
      </c>
      <c r="AP71" s="34">
        <v>1</v>
      </c>
      <c r="AQ71" s="33">
        <f t="shared" si="82"/>
        <v>9.7320132255865523E-3</v>
      </c>
      <c r="AR71" s="32">
        <f t="shared" si="83"/>
        <v>0</v>
      </c>
      <c r="AS71" s="32">
        <f t="shared" si="84"/>
        <v>2.3178042162387809E-3</v>
      </c>
      <c r="AT71" s="32">
        <f t="shared" si="85"/>
        <v>3.7736983696282384E-3</v>
      </c>
      <c r="AU71" s="32">
        <f t="shared" si="86"/>
        <v>1.5823515811453574E-2</v>
      </c>
      <c r="AV71" s="32">
        <f t="shared" si="87"/>
        <v>1.5733779793681721E-2</v>
      </c>
      <c r="AW71" s="32">
        <f t="shared" si="88"/>
        <v>3.252624795952605E-2</v>
      </c>
      <c r="AX71" s="32">
        <f t="shared" si="89"/>
        <v>0.1502878303309525</v>
      </c>
      <c r="AY71" s="32">
        <f t="shared" si="90"/>
        <v>0.19854785808416026</v>
      </c>
      <c r="AZ71" s="32">
        <f t="shared" si="91"/>
        <v>8.4284296316725863E-4</v>
      </c>
      <c r="BA71" s="32">
        <f t="shared" si="92"/>
        <v>5.2148484117305648E-3</v>
      </c>
      <c r="BB71" s="32">
        <f t="shared" si="93"/>
        <v>0.10729999999999999</v>
      </c>
      <c r="BC71" s="32">
        <f t="shared" si="94"/>
        <v>0.11335769137489782</v>
      </c>
      <c r="BD71" s="32">
        <f t="shared" si="95"/>
        <v>0.32772906527051165</v>
      </c>
    </row>
    <row r="72" spans="1:56" x14ac:dyDescent="0.3">
      <c r="A72" s="2">
        <v>8</v>
      </c>
      <c r="B72" s="11" t="s">
        <v>13</v>
      </c>
      <c r="C72" s="35">
        <v>21820000000</v>
      </c>
      <c r="D72" s="35">
        <v>43524000000</v>
      </c>
      <c r="E72" s="32">
        <f t="shared" si="72"/>
        <v>0.50133259810679165</v>
      </c>
      <c r="F72" s="35">
        <v>461000000</v>
      </c>
      <c r="G72" s="35">
        <v>5218590000000</v>
      </c>
      <c r="H72" s="32">
        <f t="shared" si="73"/>
        <v>8.8338037669178845E-5</v>
      </c>
      <c r="I72" s="35">
        <v>52602000000</v>
      </c>
      <c r="J72" s="35">
        <v>5218590000000</v>
      </c>
      <c r="K72" s="32">
        <f t="shared" si="74"/>
        <v>1.0079734181071899E-2</v>
      </c>
      <c r="L72" s="35">
        <v>73264000000</v>
      </c>
      <c r="M72" s="35">
        <v>5218590000000</v>
      </c>
      <c r="N72" s="32">
        <f t="shared" si="75"/>
        <v>1.4039041196951667E-2</v>
      </c>
      <c r="O72" s="35">
        <v>470206000000</v>
      </c>
      <c r="P72" s="35">
        <v>8229926000000</v>
      </c>
      <c r="Q72" s="32">
        <f t="shared" si="76"/>
        <v>5.7133685041639501E-2</v>
      </c>
      <c r="R72" s="35">
        <v>21038964000000</v>
      </c>
      <c r="S72" s="35">
        <v>58074176000000</v>
      </c>
      <c r="T72" s="32">
        <f t="shared" si="77"/>
        <v>0.36227744324775268</v>
      </c>
      <c r="U72" s="35">
        <v>7286674000000</v>
      </c>
      <c r="V72" s="35">
        <v>8229926000000</v>
      </c>
      <c r="W72" s="32">
        <f t="shared" si="78"/>
        <v>0.88538754783457352</v>
      </c>
      <c r="X72" s="35">
        <v>365166000000</v>
      </c>
      <c r="Y72" s="35">
        <v>87939774000000</v>
      </c>
      <c r="Z72" s="32">
        <f t="shared" si="79"/>
        <v>4.1524555202973341E-3</v>
      </c>
      <c r="AA72" s="35">
        <v>24636000000</v>
      </c>
      <c r="AB72" s="35">
        <v>365166000000</v>
      </c>
      <c r="AC72" s="32">
        <f t="shared" si="80"/>
        <v>6.7465207604212873E-2</v>
      </c>
      <c r="AD72" s="35">
        <v>58074176000000</v>
      </c>
      <c r="AE72" s="35">
        <v>58074176000000</v>
      </c>
      <c r="AF72" s="34">
        <f t="shared" si="81"/>
        <v>1</v>
      </c>
      <c r="AG72" s="33">
        <v>0.50133259810679165</v>
      </c>
      <c r="AH72" s="32">
        <v>8.8338037669178845E-5</v>
      </c>
      <c r="AI72" s="32">
        <v>1.0079734181071899E-2</v>
      </c>
      <c r="AJ72" s="32">
        <v>1.4039041196951667E-2</v>
      </c>
      <c r="AK72" s="32">
        <v>5.7133685041639501E-2</v>
      </c>
      <c r="AL72" s="32">
        <v>0.36227744324775268</v>
      </c>
      <c r="AM72" s="32">
        <v>0.88538754783457352</v>
      </c>
      <c r="AN72" s="32">
        <v>4.1524555202973341E-3</v>
      </c>
      <c r="AO72" s="32">
        <v>6.7465207604212873E-2</v>
      </c>
      <c r="AP72" s="34">
        <v>1</v>
      </c>
      <c r="AQ72" s="33">
        <f t="shared" si="82"/>
        <v>3.6095947063688995E-2</v>
      </c>
      <c r="AR72" s="32">
        <f t="shared" si="83"/>
        <v>7.1553810512034862E-6</v>
      </c>
      <c r="AS72" s="32">
        <f t="shared" si="84"/>
        <v>7.8621926612360818E-4</v>
      </c>
      <c r="AT72" s="32">
        <f t="shared" si="85"/>
        <v>9.68693842589665E-4</v>
      </c>
      <c r="AU72" s="32">
        <f t="shared" si="86"/>
        <v>3.7858015553453472E-2</v>
      </c>
      <c r="AV72" s="32">
        <f t="shared" si="87"/>
        <v>7.0274432601216581E-3</v>
      </c>
      <c r="AW72" s="32">
        <f t="shared" si="88"/>
        <v>4.7530800554105149E-2</v>
      </c>
      <c r="AX72" s="32">
        <f t="shared" si="89"/>
        <v>0.13794337995262654</v>
      </c>
      <c r="AY72" s="32">
        <f t="shared" si="90"/>
        <v>0.19250162376685334</v>
      </c>
      <c r="AZ72" s="32">
        <f t="shared" si="91"/>
        <v>3.9738999329245485E-4</v>
      </c>
      <c r="BA72" s="32">
        <f t="shared" si="92"/>
        <v>5.8694730615665193E-3</v>
      </c>
      <c r="BB72" s="32">
        <f t="shared" si="93"/>
        <v>0.10729999999999999</v>
      </c>
      <c r="BC72" s="32">
        <f t="shared" si="94"/>
        <v>0.11356686305485897</v>
      </c>
      <c r="BD72" s="32">
        <f t="shared" si="95"/>
        <v>0.34392650237516575</v>
      </c>
    </row>
    <row r="73" spans="1:56" x14ac:dyDescent="0.3">
      <c r="A73" s="2">
        <v>9</v>
      </c>
      <c r="B73" s="11" t="s">
        <v>11</v>
      </c>
      <c r="C73" s="35">
        <v>127860000</v>
      </c>
      <c r="D73" s="35">
        <v>3547645906</v>
      </c>
      <c r="E73" s="32">
        <f t="shared" si="72"/>
        <v>3.6040800967130117E-2</v>
      </c>
      <c r="F73" s="35">
        <v>0</v>
      </c>
      <c r="G73" s="35">
        <v>477213623000</v>
      </c>
      <c r="H73" s="32">
        <f t="shared" si="73"/>
        <v>0</v>
      </c>
      <c r="I73" s="35">
        <v>2221951000</v>
      </c>
      <c r="J73" s="35">
        <v>477213623000</v>
      </c>
      <c r="K73" s="32">
        <f t="shared" si="74"/>
        <v>4.6560929799776482E-3</v>
      </c>
      <c r="L73" s="35">
        <v>0</v>
      </c>
      <c r="M73" s="35">
        <v>477213623000</v>
      </c>
      <c r="N73" s="32">
        <f t="shared" si="75"/>
        <v>0</v>
      </c>
      <c r="O73" s="35">
        <v>91042958000</v>
      </c>
      <c r="P73" s="35">
        <v>839771741000</v>
      </c>
      <c r="Q73" s="32">
        <f t="shared" si="76"/>
        <v>0.10841393387634843</v>
      </c>
      <c r="R73" s="35">
        <v>663112192000</v>
      </c>
      <c r="S73" s="35">
        <v>4616230121000</v>
      </c>
      <c r="T73" s="32">
        <f t="shared" si="77"/>
        <v>0.14364799297664824</v>
      </c>
      <c r="U73" s="35">
        <v>638897225000</v>
      </c>
      <c r="V73" s="35">
        <v>839771741000</v>
      </c>
      <c r="W73" s="32">
        <f t="shared" si="78"/>
        <v>0.76079867159997705</v>
      </c>
      <c r="X73" s="35">
        <v>72555165000</v>
      </c>
      <c r="Y73" s="35">
        <v>7034299832000</v>
      </c>
      <c r="Z73" s="32">
        <f t="shared" si="79"/>
        <v>1.0314482852996477E-2</v>
      </c>
      <c r="AA73" s="35">
        <v>3459392000</v>
      </c>
      <c r="AB73" s="35">
        <v>72555165000</v>
      </c>
      <c r="AC73" s="32">
        <f t="shared" si="80"/>
        <v>4.7679472577865409E-2</v>
      </c>
      <c r="AD73" s="35">
        <v>4616230121000</v>
      </c>
      <c r="AE73" s="35">
        <v>4616230121000</v>
      </c>
      <c r="AF73" s="34">
        <f t="shared" si="81"/>
        <v>1</v>
      </c>
      <c r="AG73" s="33">
        <v>3.6040800967130117E-2</v>
      </c>
      <c r="AH73" s="32">
        <v>0</v>
      </c>
      <c r="AI73" s="32">
        <v>4.6560929799776482E-3</v>
      </c>
      <c r="AJ73" s="32">
        <v>0</v>
      </c>
      <c r="AK73" s="32">
        <v>0.10841393387634843</v>
      </c>
      <c r="AL73" s="32">
        <v>0.14364799297664824</v>
      </c>
      <c r="AM73" s="32">
        <v>0.76079867159997705</v>
      </c>
      <c r="AN73" s="32">
        <v>1.0314482852996477E-2</v>
      </c>
      <c r="AO73" s="32">
        <v>4.7679472577865409E-2</v>
      </c>
      <c r="AP73" s="34">
        <v>1</v>
      </c>
      <c r="AQ73" s="33">
        <f t="shared" si="82"/>
        <v>2.5949376696333681E-3</v>
      </c>
      <c r="AR73" s="32">
        <f t="shared" si="83"/>
        <v>0</v>
      </c>
      <c r="AS73" s="32">
        <f t="shared" si="84"/>
        <v>3.6317525243825658E-4</v>
      </c>
      <c r="AT73" s="32">
        <f t="shared" si="85"/>
        <v>0</v>
      </c>
      <c r="AU73" s="32">
        <f t="shared" si="86"/>
        <v>2.9581129220716245E-3</v>
      </c>
      <c r="AV73" s="32">
        <f t="shared" si="87"/>
        <v>1.3334913866790856E-2</v>
      </c>
      <c r="AW73" s="32">
        <f t="shared" si="88"/>
        <v>1.8846616678536248E-2</v>
      </c>
      <c r="AX73" s="32">
        <f t="shared" si="89"/>
        <v>0.11853243303527641</v>
      </c>
      <c r="AY73" s="32">
        <f t="shared" si="90"/>
        <v>0.15071396358060352</v>
      </c>
      <c r="AZ73" s="32">
        <f t="shared" si="91"/>
        <v>9.8709600903176277E-4</v>
      </c>
      <c r="BA73" s="32">
        <f t="shared" si="92"/>
        <v>4.1481141142742902E-3</v>
      </c>
      <c r="BB73" s="32">
        <f t="shared" si="93"/>
        <v>0.10729999999999999</v>
      </c>
      <c r="BC73" s="32">
        <f t="shared" si="94"/>
        <v>0.11243521012330604</v>
      </c>
      <c r="BD73" s="32">
        <f t="shared" si="95"/>
        <v>0.26610728662598115</v>
      </c>
    </row>
    <row r="74" spans="1:56" x14ac:dyDescent="0.3">
      <c r="A74" s="2">
        <v>10</v>
      </c>
      <c r="B74" s="11" t="s">
        <v>9</v>
      </c>
      <c r="C74" s="35">
        <v>227000000</v>
      </c>
      <c r="D74" s="35">
        <v>570750000</v>
      </c>
      <c r="E74" s="32">
        <f t="shared" si="72"/>
        <v>0.39772229522558039</v>
      </c>
      <c r="F74" s="35">
        <v>0</v>
      </c>
      <c r="G74" s="35">
        <v>296059469000</v>
      </c>
      <c r="H74" s="32">
        <f t="shared" si="73"/>
        <v>0</v>
      </c>
      <c r="I74" s="35">
        <v>469042000</v>
      </c>
      <c r="J74" s="35">
        <v>296059469000</v>
      </c>
      <c r="K74" s="32">
        <f t="shared" si="74"/>
        <v>1.5842830549696082E-3</v>
      </c>
      <c r="L74" s="35">
        <v>9283468000</v>
      </c>
      <c r="M74" s="35">
        <v>296059469000</v>
      </c>
      <c r="N74" s="32">
        <f t="shared" si="75"/>
        <v>3.1356767717502051E-2</v>
      </c>
      <c r="O74" s="35">
        <v>-962121876000</v>
      </c>
      <c r="P74" s="35">
        <v>814747305000</v>
      </c>
      <c r="Q74" s="32">
        <f t="shared" si="76"/>
        <v>-1.180883778437291</v>
      </c>
      <c r="R74" s="35">
        <v>5555883051000</v>
      </c>
      <c r="S74" s="35">
        <v>6542900690000</v>
      </c>
      <c r="T74" s="32">
        <f t="shared" si="77"/>
        <v>0.84914677972897679</v>
      </c>
      <c r="U74" s="35">
        <v>793406860000</v>
      </c>
      <c r="V74" s="35">
        <v>814747305000</v>
      </c>
      <c r="W74" s="32">
        <f t="shared" si="78"/>
        <v>0.97380728371970493</v>
      </c>
      <c r="X74" s="35">
        <v>-968851297000</v>
      </c>
      <c r="Y74" s="35">
        <v>8629275047000</v>
      </c>
      <c r="Z74" s="32">
        <f t="shared" si="79"/>
        <v>-0.11227493523187962</v>
      </c>
      <c r="AA74" s="35">
        <v>711570000</v>
      </c>
      <c r="AB74" s="35">
        <v>-968851297000</v>
      </c>
      <c r="AC74" s="32">
        <f t="shared" si="80"/>
        <v>-7.3444707377008341E-4</v>
      </c>
      <c r="AD74" s="35">
        <v>6542900690000</v>
      </c>
      <c r="AE74" s="35">
        <v>6542900690000</v>
      </c>
      <c r="AF74" s="34">
        <f t="shared" si="81"/>
        <v>1</v>
      </c>
      <c r="AG74" s="33">
        <v>0.39772229522558039</v>
      </c>
      <c r="AH74" s="32">
        <v>0</v>
      </c>
      <c r="AI74" s="32">
        <v>1.5842830549696082E-3</v>
      </c>
      <c r="AJ74" s="32">
        <v>3.1356767717502051E-2</v>
      </c>
      <c r="AK74" s="32">
        <v>-1.180883778437291</v>
      </c>
      <c r="AL74" s="32">
        <v>0.84914677972897679</v>
      </c>
      <c r="AM74" s="32">
        <v>0.97380728371970493</v>
      </c>
      <c r="AN74" s="32">
        <v>-0.11227493523187962</v>
      </c>
      <c r="AO74" s="32">
        <v>-7.3444707377008341E-4</v>
      </c>
      <c r="AP74" s="34">
        <v>1</v>
      </c>
      <c r="AQ74" s="33">
        <f t="shared" si="82"/>
        <v>2.8636005256241787E-2</v>
      </c>
      <c r="AR74" s="32">
        <f t="shared" si="83"/>
        <v>0</v>
      </c>
      <c r="AS74" s="32">
        <f t="shared" si="84"/>
        <v>1.2357407828762944E-4</v>
      </c>
      <c r="AT74" s="32">
        <f t="shared" si="85"/>
        <v>2.1636169725076414E-3</v>
      </c>
      <c r="AU74" s="32">
        <f t="shared" si="86"/>
        <v>3.0923196307037059E-2</v>
      </c>
      <c r="AV74" s="32">
        <f t="shared" si="87"/>
        <v>-0.14524870474778678</v>
      </c>
      <c r="AW74" s="32">
        <f t="shared" si="88"/>
        <v>0.11140805750044175</v>
      </c>
      <c r="AX74" s="32">
        <f t="shared" si="89"/>
        <v>0.15171917480353003</v>
      </c>
      <c r="AY74" s="32">
        <f t="shared" si="90"/>
        <v>0.117878527556185</v>
      </c>
      <c r="AZ74" s="32">
        <f t="shared" si="91"/>
        <v>-1.0744711301690879E-2</v>
      </c>
      <c r="BA74" s="32">
        <f t="shared" si="92"/>
        <v>-6.3896895417997249E-5</v>
      </c>
      <c r="BB74" s="32">
        <f t="shared" si="93"/>
        <v>0.10729999999999999</v>
      </c>
      <c r="BC74" s="32">
        <f t="shared" si="94"/>
        <v>9.6491391802891111E-2</v>
      </c>
      <c r="BD74" s="32">
        <f t="shared" si="95"/>
        <v>0.24529311566611317</v>
      </c>
    </row>
    <row r="75" spans="1:56" x14ac:dyDescent="0.3">
      <c r="A75" s="2">
        <v>11</v>
      </c>
      <c r="B75" s="11" t="s">
        <v>7</v>
      </c>
      <c r="C75" s="35">
        <v>0</v>
      </c>
      <c r="D75" s="35">
        <v>701845880</v>
      </c>
      <c r="E75" s="32">
        <f t="shared" si="72"/>
        <v>0</v>
      </c>
      <c r="F75" s="35">
        <v>0</v>
      </c>
      <c r="G75" s="35">
        <v>241467078323</v>
      </c>
      <c r="H75" s="32">
        <f t="shared" si="73"/>
        <v>0</v>
      </c>
      <c r="I75" s="35">
        <v>3880118681</v>
      </c>
      <c r="J75" s="35">
        <v>241467078323</v>
      </c>
      <c r="K75" s="32">
        <f t="shared" si="74"/>
        <v>1.6068934564279335E-2</v>
      </c>
      <c r="L75" s="35">
        <v>5489880175</v>
      </c>
      <c r="M75" s="35">
        <v>241467078323</v>
      </c>
      <c r="N75" s="32">
        <f t="shared" si="75"/>
        <v>2.2735522428678358E-2</v>
      </c>
      <c r="O75" s="35">
        <v>4941481876</v>
      </c>
      <c r="P75" s="35">
        <v>615093477295</v>
      </c>
      <c r="Q75" s="32">
        <f t="shared" si="76"/>
        <v>8.0337087912737797E-3</v>
      </c>
      <c r="R75" s="35">
        <v>2751916545442</v>
      </c>
      <c r="S75" s="35">
        <v>4527639910087</v>
      </c>
      <c r="T75" s="32">
        <f t="shared" si="77"/>
        <v>0.60780375650260599</v>
      </c>
      <c r="U75" s="35">
        <v>530327052883</v>
      </c>
      <c r="V75" s="35">
        <v>615093477295</v>
      </c>
      <c r="W75" s="32">
        <f t="shared" si="78"/>
        <v>0.86218936220104658</v>
      </c>
      <c r="X75" s="35">
        <v>1648071412</v>
      </c>
      <c r="Y75" s="35">
        <v>7166257141367</v>
      </c>
      <c r="Z75" s="32">
        <f t="shared" si="79"/>
        <v>2.2997659440470789E-4</v>
      </c>
      <c r="AA75" s="35">
        <v>0</v>
      </c>
      <c r="AB75" s="35">
        <v>1648071412</v>
      </c>
      <c r="AC75" s="32">
        <f t="shared" si="80"/>
        <v>0</v>
      </c>
      <c r="AD75" s="35">
        <v>4527639910087</v>
      </c>
      <c r="AE75" s="35">
        <v>4527639910087</v>
      </c>
      <c r="AF75" s="34">
        <f t="shared" si="81"/>
        <v>1</v>
      </c>
      <c r="AG75" s="33">
        <v>0</v>
      </c>
      <c r="AH75" s="32">
        <v>0</v>
      </c>
      <c r="AI75" s="32">
        <v>1.6068934564279335E-2</v>
      </c>
      <c r="AJ75" s="32">
        <v>2.2735522428678358E-2</v>
      </c>
      <c r="AK75" s="32">
        <v>8.0337087912737797E-3</v>
      </c>
      <c r="AL75" s="32">
        <v>0.60780375650260599</v>
      </c>
      <c r="AM75" s="32">
        <v>0.86218936220104658</v>
      </c>
      <c r="AN75" s="32">
        <v>2.2997659440470789E-4</v>
      </c>
      <c r="AO75" s="32">
        <v>0</v>
      </c>
      <c r="AP75" s="34">
        <v>1</v>
      </c>
      <c r="AQ75" s="33">
        <f t="shared" si="82"/>
        <v>0</v>
      </c>
      <c r="AR75" s="32">
        <f t="shared" si="83"/>
        <v>0</v>
      </c>
      <c r="AS75" s="32">
        <f t="shared" si="84"/>
        <v>1.2533768960137882E-3</v>
      </c>
      <c r="AT75" s="32">
        <f t="shared" si="85"/>
        <v>1.5687510475788067E-3</v>
      </c>
      <c r="AU75" s="32">
        <f t="shared" si="86"/>
        <v>2.8221279435925949E-3</v>
      </c>
      <c r="AV75" s="32">
        <f t="shared" si="87"/>
        <v>9.8814618132667489E-4</v>
      </c>
      <c r="AW75" s="32">
        <f t="shared" si="88"/>
        <v>7.9743852853141908E-2</v>
      </c>
      <c r="AX75" s="32">
        <f t="shared" si="89"/>
        <v>0.13432910263092304</v>
      </c>
      <c r="AY75" s="32">
        <f t="shared" si="90"/>
        <v>0.21506110166539161</v>
      </c>
      <c r="AZ75" s="32">
        <f t="shared" si="91"/>
        <v>2.2008760084530546E-5</v>
      </c>
      <c r="BA75" s="32">
        <f t="shared" si="92"/>
        <v>0</v>
      </c>
      <c r="BB75" s="32">
        <f t="shared" si="93"/>
        <v>0.10729999999999999</v>
      </c>
      <c r="BC75" s="32">
        <f t="shared" si="94"/>
        <v>0.10732200876008452</v>
      </c>
      <c r="BD75" s="32">
        <f t="shared" si="95"/>
        <v>0.32520523836906873</v>
      </c>
    </row>
    <row r="76" spans="1:56" x14ac:dyDescent="0.3">
      <c r="A76" s="2">
        <v>12</v>
      </c>
      <c r="B76" s="11" t="s">
        <v>5</v>
      </c>
      <c r="C76" s="35">
        <v>0</v>
      </c>
      <c r="D76" s="35">
        <v>493433100</v>
      </c>
      <c r="E76" s="32">
        <f t="shared" si="72"/>
        <v>0</v>
      </c>
      <c r="F76" s="35">
        <v>0</v>
      </c>
      <c r="G76" s="35">
        <v>179270436870</v>
      </c>
      <c r="H76" s="32">
        <f t="shared" si="73"/>
        <v>0</v>
      </c>
      <c r="I76" s="35">
        <v>2865912756</v>
      </c>
      <c r="J76" s="35">
        <v>179270436870</v>
      </c>
      <c r="K76" s="32">
        <f t="shared" si="74"/>
        <v>1.5986533005875637E-2</v>
      </c>
      <c r="L76" s="35">
        <v>1123598461</v>
      </c>
      <c r="M76" s="35">
        <v>179270436870</v>
      </c>
      <c r="N76" s="32">
        <f t="shared" si="75"/>
        <v>6.2676171298382578E-3</v>
      </c>
      <c r="O76" s="35">
        <v>61896068467</v>
      </c>
      <c r="P76" s="35">
        <v>488517024955</v>
      </c>
      <c r="Q76" s="32">
        <f t="shared" si="76"/>
        <v>0.12670196800756656</v>
      </c>
      <c r="R76" s="35">
        <v>2059992855226</v>
      </c>
      <c r="S76" s="35">
        <v>4190479856092</v>
      </c>
      <c r="T76" s="32">
        <f t="shared" si="77"/>
        <v>0.49158877407112245</v>
      </c>
      <c r="U76" s="35">
        <v>473993992042</v>
      </c>
      <c r="V76" s="35">
        <v>488517024955</v>
      </c>
      <c r="W76" s="32">
        <f t="shared" si="78"/>
        <v>0.97027118366174081</v>
      </c>
      <c r="X76" s="35">
        <v>47860237199</v>
      </c>
      <c r="Y76" s="35">
        <v>5961174477140</v>
      </c>
      <c r="Z76" s="32">
        <f t="shared" si="79"/>
        <v>8.0286590138462059E-3</v>
      </c>
      <c r="AA76" s="35">
        <v>49884536</v>
      </c>
      <c r="AB76" s="35">
        <v>47860237199</v>
      </c>
      <c r="AC76" s="32">
        <f t="shared" si="80"/>
        <v>1.0422960461433379E-3</v>
      </c>
      <c r="AD76" s="35">
        <v>4190479856092</v>
      </c>
      <c r="AE76" s="35">
        <v>4190479856092</v>
      </c>
      <c r="AF76" s="34">
        <f t="shared" si="81"/>
        <v>1</v>
      </c>
      <c r="AG76" s="33">
        <v>0</v>
      </c>
      <c r="AH76" s="32">
        <v>0</v>
      </c>
      <c r="AI76" s="32">
        <v>1.5986533005875637E-2</v>
      </c>
      <c r="AJ76" s="32">
        <v>6.2676171298382578E-3</v>
      </c>
      <c r="AK76" s="32">
        <v>0.12670196800756656</v>
      </c>
      <c r="AL76" s="32">
        <v>0.49158877407112245</v>
      </c>
      <c r="AM76" s="32">
        <v>0.97027118366174081</v>
      </c>
      <c r="AN76" s="32">
        <v>8.0286590138462059E-3</v>
      </c>
      <c r="AO76" s="32">
        <v>1.0422960461433379E-3</v>
      </c>
      <c r="AP76" s="34">
        <v>1</v>
      </c>
      <c r="AQ76" s="33">
        <f t="shared" si="82"/>
        <v>0</v>
      </c>
      <c r="AR76" s="32">
        <f t="shared" si="83"/>
        <v>0</v>
      </c>
      <c r="AS76" s="32">
        <f t="shared" si="84"/>
        <v>1.2469495744582997E-3</v>
      </c>
      <c r="AT76" s="32">
        <f t="shared" si="85"/>
        <v>4.3246558195883983E-4</v>
      </c>
      <c r="AU76" s="32">
        <f t="shared" si="86"/>
        <v>1.6794151564171395E-3</v>
      </c>
      <c r="AV76" s="32">
        <f t="shared" si="87"/>
        <v>1.5584342064930685E-2</v>
      </c>
      <c r="AW76" s="32">
        <f t="shared" si="88"/>
        <v>6.449644715813127E-2</v>
      </c>
      <c r="AX76" s="32">
        <f t="shared" si="89"/>
        <v>0.15116825041449922</v>
      </c>
      <c r="AY76" s="32">
        <f t="shared" si="90"/>
        <v>0.23124903963756116</v>
      </c>
      <c r="AZ76" s="32">
        <f t="shared" si="91"/>
        <v>7.6834266762508194E-4</v>
      </c>
      <c r="BA76" s="32">
        <f t="shared" si="92"/>
        <v>9.0679756014470391E-5</v>
      </c>
      <c r="BB76" s="32">
        <f t="shared" si="93"/>
        <v>0.10729999999999999</v>
      </c>
      <c r="BC76" s="32">
        <f t="shared" si="94"/>
        <v>0.10815902242363955</v>
      </c>
      <c r="BD76" s="32">
        <f t="shared" si="95"/>
        <v>0.34108747721761784</v>
      </c>
    </row>
    <row r="77" spans="1:56" x14ac:dyDescent="0.3">
      <c r="A77" s="2">
        <v>13</v>
      </c>
      <c r="B77" s="11" t="s">
        <v>3</v>
      </c>
      <c r="C77" s="35">
        <v>0</v>
      </c>
      <c r="D77" s="35">
        <v>224000000</v>
      </c>
      <c r="E77" s="32">
        <f t="shared" si="72"/>
        <v>0</v>
      </c>
      <c r="F77" s="35">
        <v>0</v>
      </c>
      <c r="G77" s="35">
        <v>1658438000000</v>
      </c>
      <c r="H77" s="32">
        <f t="shared" si="73"/>
        <v>0</v>
      </c>
      <c r="I77" s="35">
        <v>39872000000</v>
      </c>
      <c r="J77" s="35">
        <v>1658438000000</v>
      </c>
      <c r="K77" s="32">
        <f t="shared" si="74"/>
        <v>2.4041899667036092E-2</v>
      </c>
      <c r="L77" s="35">
        <v>6102000000</v>
      </c>
      <c r="M77" s="35">
        <v>1658438000000</v>
      </c>
      <c r="N77" s="32">
        <f t="shared" si="75"/>
        <v>3.6793657646532461E-3</v>
      </c>
      <c r="O77" s="35">
        <v>908261000000</v>
      </c>
      <c r="P77" s="35">
        <v>2912299000000</v>
      </c>
      <c r="Q77" s="32">
        <f t="shared" si="76"/>
        <v>0.31187079348652047</v>
      </c>
      <c r="R77" s="35">
        <v>0</v>
      </c>
      <c r="S77" s="35">
        <v>6053105000000</v>
      </c>
      <c r="T77" s="32">
        <f t="shared" si="77"/>
        <v>0</v>
      </c>
      <c r="U77" s="35">
        <v>2905253000000</v>
      </c>
      <c r="V77" s="35">
        <v>2912299000000</v>
      </c>
      <c r="W77" s="32">
        <f t="shared" si="78"/>
        <v>0.99758060556282169</v>
      </c>
      <c r="X77" s="35">
        <v>670182000000</v>
      </c>
      <c r="Y77" s="35">
        <v>9156522000000</v>
      </c>
      <c r="Z77" s="32">
        <f t="shared" si="79"/>
        <v>7.3191764296530931E-2</v>
      </c>
      <c r="AA77" s="35">
        <v>0</v>
      </c>
      <c r="AB77" s="35">
        <v>670182000000</v>
      </c>
      <c r="AC77" s="32">
        <f t="shared" si="80"/>
        <v>0</v>
      </c>
      <c r="AD77" s="35">
        <v>6053105000000</v>
      </c>
      <c r="AE77" s="35">
        <v>6053105000000</v>
      </c>
      <c r="AF77" s="34">
        <f t="shared" si="81"/>
        <v>1</v>
      </c>
      <c r="AG77" s="33">
        <v>0</v>
      </c>
      <c r="AH77" s="32">
        <v>0</v>
      </c>
      <c r="AI77" s="32">
        <v>2.4041899667036092E-2</v>
      </c>
      <c r="AJ77" s="32">
        <v>3.6793657646532461E-3</v>
      </c>
      <c r="AK77" s="32">
        <v>0.31187079348652047</v>
      </c>
      <c r="AL77" s="32">
        <v>0</v>
      </c>
      <c r="AM77" s="32">
        <v>0.99758060556282169</v>
      </c>
      <c r="AN77" s="32">
        <v>7.3191764296530931E-2</v>
      </c>
      <c r="AO77" s="32">
        <v>0</v>
      </c>
      <c r="AP77" s="34">
        <v>1</v>
      </c>
      <c r="AQ77" s="33">
        <f t="shared" si="82"/>
        <v>0</v>
      </c>
      <c r="AR77" s="32">
        <f t="shared" si="83"/>
        <v>0</v>
      </c>
      <c r="AS77" s="32">
        <f t="shared" si="84"/>
        <v>1.875268174028815E-3</v>
      </c>
      <c r="AT77" s="32">
        <f t="shared" si="85"/>
        <v>2.5387623776107401E-4</v>
      </c>
      <c r="AU77" s="32">
        <f t="shared" si="86"/>
        <v>2.129144411789889E-3</v>
      </c>
      <c r="AV77" s="32">
        <f t="shared" si="87"/>
        <v>3.8360107598842015E-2</v>
      </c>
      <c r="AW77" s="32">
        <f t="shared" si="88"/>
        <v>0</v>
      </c>
      <c r="AX77" s="32">
        <f t="shared" si="89"/>
        <v>0.1554230583466876</v>
      </c>
      <c r="AY77" s="32">
        <f t="shared" si="90"/>
        <v>0.19378316594552961</v>
      </c>
      <c r="AZ77" s="32">
        <f t="shared" si="91"/>
        <v>7.0044518431780101E-3</v>
      </c>
      <c r="BA77" s="32">
        <f t="shared" si="92"/>
        <v>0</v>
      </c>
      <c r="BB77" s="32">
        <f t="shared" si="93"/>
        <v>0.10729999999999999</v>
      </c>
      <c r="BC77" s="32">
        <f t="shared" si="94"/>
        <v>0.114304451843178</v>
      </c>
      <c r="BD77" s="32">
        <f t="shared" si="95"/>
        <v>0.31021676220049749</v>
      </c>
    </row>
    <row r="78" spans="1:56" x14ac:dyDescent="0.3">
      <c r="A78" s="2">
        <v>14</v>
      </c>
      <c r="B78" s="11" t="s">
        <v>1</v>
      </c>
      <c r="C78" s="35">
        <v>5000000</v>
      </c>
      <c r="D78" s="35">
        <v>5000000</v>
      </c>
      <c r="E78" s="32">
        <f t="shared" si="72"/>
        <v>1</v>
      </c>
      <c r="F78" s="35">
        <v>0</v>
      </c>
      <c r="G78" s="35">
        <v>94413000000</v>
      </c>
      <c r="H78" s="32">
        <f t="shared" si="73"/>
        <v>0</v>
      </c>
      <c r="I78" s="35">
        <v>1319000000</v>
      </c>
      <c r="J78" s="35">
        <v>94413000000</v>
      </c>
      <c r="K78" s="32">
        <f t="shared" si="74"/>
        <v>1.3970533718873461E-2</v>
      </c>
      <c r="L78" s="35">
        <v>0</v>
      </c>
      <c r="M78" s="35">
        <v>94413000000</v>
      </c>
      <c r="N78" s="32">
        <f t="shared" si="75"/>
        <v>0</v>
      </c>
      <c r="O78" s="35">
        <v>100347000000</v>
      </c>
      <c r="P78" s="35">
        <v>108334000000</v>
      </c>
      <c r="Q78" s="32">
        <f t="shared" si="76"/>
        <v>0.9262742998504625</v>
      </c>
      <c r="R78" s="35">
        <v>40579000000</v>
      </c>
      <c r="S78" s="35">
        <v>485352000000</v>
      </c>
      <c r="T78" s="32">
        <f t="shared" si="77"/>
        <v>8.3607361255336327E-2</v>
      </c>
      <c r="U78" s="35">
        <v>104274000000</v>
      </c>
      <c r="V78" s="35">
        <v>108334000000</v>
      </c>
      <c r="W78" s="32">
        <f t="shared" si="78"/>
        <v>0.96252330754887661</v>
      </c>
      <c r="X78" s="35">
        <v>-9785000000</v>
      </c>
      <c r="Y78" s="35">
        <v>1275648000000</v>
      </c>
      <c r="Z78" s="32">
        <f t="shared" si="79"/>
        <v>-7.6706113285169575E-3</v>
      </c>
      <c r="AA78" s="35">
        <v>0</v>
      </c>
      <c r="AB78" s="35">
        <v>-9785000000</v>
      </c>
      <c r="AC78" s="32">
        <f t="shared" si="80"/>
        <v>0</v>
      </c>
      <c r="AD78" s="35">
        <v>485352000000</v>
      </c>
      <c r="AE78" s="35">
        <v>485352000000</v>
      </c>
      <c r="AF78" s="34">
        <f t="shared" si="81"/>
        <v>1</v>
      </c>
      <c r="AG78" s="33">
        <v>1</v>
      </c>
      <c r="AH78" s="32">
        <v>0</v>
      </c>
      <c r="AI78" s="32">
        <v>1.3970533718873461E-2</v>
      </c>
      <c r="AJ78" s="32">
        <v>0</v>
      </c>
      <c r="AK78" s="32">
        <v>0.9262742998504625</v>
      </c>
      <c r="AL78" s="32">
        <v>8.3607361255336327E-2</v>
      </c>
      <c r="AM78" s="32">
        <v>0.96252330754887661</v>
      </c>
      <c r="AN78" s="32">
        <v>-7.6706113285169575E-3</v>
      </c>
      <c r="AO78" s="32">
        <v>0</v>
      </c>
      <c r="AP78" s="34">
        <v>1</v>
      </c>
      <c r="AQ78" s="33">
        <f t="shared" si="82"/>
        <v>7.1999999999999995E-2</v>
      </c>
      <c r="AR78" s="32">
        <f t="shared" si="83"/>
        <v>0</v>
      </c>
      <c r="AS78" s="32">
        <f t="shared" si="84"/>
        <v>1.0897016300721299E-3</v>
      </c>
      <c r="AT78" s="32">
        <f t="shared" si="85"/>
        <v>0</v>
      </c>
      <c r="AU78" s="32">
        <f t="shared" si="86"/>
        <v>7.3089701630072126E-2</v>
      </c>
      <c r="AV78" s="32">
        <f t="shared" si="87"/>
        <v>0.11393173888160688</v>
      </c>
      <c r="AW78" s="32">
        <f t="shared" si="88"/>
        <v>1.0969285796700127E-2</v>
      </c>
      <c r="AX78" s="32">
        <f t="shared" si="89"/>
        <v>0.14996113131611497</v>
      </c>
      <c r="AY78" s="32">
        <f t="shared" si="90"/>
        <v>0.27486215599442199</v>
      </c>
      <c r="AZ78" s="32">
        <f t="shared" si="91"/>
        <v>-7.3407750413907291E-4</v>
      </c>
      <c r="BA78" s="32">
        <f t="shared" si="92"/>
        <v>0</v>
      </c>
      <c r="BB78" s="32">
        <f t="shared" si="93"/>
        <v>0.10729999999999999</v>
      </c>
      <c r="BC78" s="32">
        <f t="shared" si="94"/>
        <v>0.10656592249586092</v>
      </c>
      <c r="BD78" s="32">
        <f t="shared" si="95"/>
        <v>0.45451778012035504</v>
      </c>
    </row>
    <row r="79" spans="1:56" x14ac:dyDescent="0.3">
      <c r="AU79" s="24">
        <f>SUM(AU67:AU78)</f>
        <v>0.22120932464228904</v>
      </c>
      <c r="AY79" s="24">
        <f>SUM(AY67:AY78)</f>
        <v>2.331892410968726</v>
      </c>
      <c r="BC79" s="24">
        <f>SUM(BC67:BC78)</f>
        <v>1.3563814287651896</v>
      </c>
    </row>
    <row r="80" spans="1:56" x14ac:dyDescent="0.3">
      <c r="A80" s="47">
        <v>2018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>
        <f>AU79/4</f>
        <v>5.530233116057226E-2</v>
      </c>
      <c r="AV80" s="46"/>
      <c r="AW80" s="46"/>
      <c r="AX80" s="46"/>
      <c r="AY80" s="46">
        <f>AY79/3</f>
        <v>0.77729747032290863</v>
      </c>
      <c r="AZ80" s="46"/>
      <c r="BA80" s="46"/>
      <c r="BB80" s="46"/>
      <c r="BC80" s="46">
        <f>BC79/3</f>
        <v>0.4521271429217299</v>
      </c>
      <c r="BD80" s="46"/>
    </row>
    <row r="81" spans="1:56" s="17" customFormat="1" ht="15.75" customHeight="1" x14ac:dyDescent="0.3">
      <c r="A81" s="65" t="s">
        <v>32</v>
      </c>
      <c r="B81" s="66" t="s">
        <v>31</v>
      </c>
      <c r="C81" s="62" t="s">
        <v>91</v>
      </c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7"/>
      <c r="AG81" s="68" t="s">
        <v>90</v>
      </c>
      <c r="AH81" s="62"/>
      <c r="AI81" s="62"/>
      <c r="AJ81" s="62"/>
      <c r="AK81" s="63" t="s">
        <v>89</v>
      </c>
      <c r="AL81" s="63"/>
      <c r="AM81" s="63"/>
      <c r="AN81" s="62" t="s">
        <v>88</v>
      </c>
      <c r="AO81" s="62"/>
      <c r="AP81" s="67"/>
      <c r="AQ81" s="68" t="s">
        <v>87</v>
      </c>
      <c r="AR81" s="62"/>
      <c r="AS81" s="62"/>
      <c r="AT81" s="62"/>
      <c r="AU81" s="62"/>
      <c r="AV81" s="63" t="s">
        <v>86</v>
      </c>
      <c r="AW81" s="63"/>
      <c r="AX81" s="63"/>
      <c r="AY81" s="63"/>
      <c r="AZ81" s="62" t="s">
        <v>85</v>
      </c>
      <c r="BA81" s="62"/>
      <c r="BB81" s="62"/>
      <c r="BC81" s="62"/>
      <c r="BD81" s="64" t="s">
        <v>84</v>
      </c>
    </row>
    <row r="82" spans="1:56" s="42" customFormat="1" ht="15" customHeight="1" x14ac:dyDescent="0.3">
      <c r="A82" s="65"/>
      <c r="B82" s="66"/>
      <c r="C82" s="71" t="s">
        <v>83</v>
      </c>
      <c r="D82" s="71"/>
      <c r="E82" s="71"/>
      <c r="F82" s="74" t="s">
        <v>82</v>
      </c>
      <c r="G82" s="74"/>
      <c r="H82" s="74"/>
      <c r="I82" s="71" t="s">
        <v>81</v>
      </c>
      <c r="J82" s="71"/>
      <c r="K82" s="71"/>
      <c r="L82" s="72" t="s">
        <v>80</v>
      </c>
      <c r="M82" s="72"/>
      <c r="N82" s="72"/>
      <c r="O82" s="71" t="s">
        <v>79</v>
      </c>
      <c r="P82" s="71"/>
      <c r="Q82" s="71"/>
      <c r="R82" s="72" t="s">
        <v>78</v>
      </c>
      <c r="S82" s="72"/>
      <c r="T82" s="72"/>
      <c r="U82" s="71" t="s">
        <v>77</v>
      </c>
      <c r="V82" s="71"/>
      <c r="W82" s="71"/>
      <c r="X82" s="72" t="s">
        <v>76</v>
      </c>
      <c r="Y82" s="72"/>
      <c r="Z82" s="72"/>
      <c r="AA82" s="71" t="s">
        <v>75</v>
      </c>
      <c r="AB82" s="71"/>
      <c r="AC82" s="71"/>
      <c r="AD82" s="72" t="s">
        <v>74</v>
      </c>
      <c r="AE82" s="72"/>
      <c r="AF82" s="73"/>
      <c r="AG82" s="69" t="s">
        <v>83</v>
      </c>
      <c r="AH82" s="65" t="s">
        <v>82</v>
      </c>
      <c r="AI82" s="65" t="s">
        <v>81</v>
      </c>
      <c r="AJ82" s="65" t="s">
        <v>80</v>
      </c>
      <c r="AK82" s="66" t="s">
        <v>79</v>
      </c>
      <c r="AL82" s="66" t="s">
        <v>78</v>
      </c>
      <c r="AM82" s="66" t="s">
        <v>77</v>
      </c>
      <c r="AN82" s="65" t="s">
        <v>76</v>
      </c>
      <c r="AO82" s="65" t="s">
        <v>75</v>
      </c>
      <c r="AP82" s="70" t="s">
        <v>74</v>
      </c>
      <c r="AQ82" s="45" t="s">
        <v>73</v>
      </c>
      <c r="AR82" s="43" t="s">
        <v>72</v>
      </c>
      <c r="AS82" s="43" t="s">
        <v>71</v>
      </c>
      <c r="AT82" s="43" t="s">
        <v>70</v>
      </c>
      <c r="AU82" s="43" t="s">
        <v>63</v>
      </c>
      <c r="AV82" s="44" t="s">
        <v>69</v>
      </c>
      <c r="AW82" s="44" t="s">
        <v>68</v>
      </c>
      <c r="AX82" s="44" t="s">
        <v>67</v>
      </c>
      <c r="AY82" s="44" t="s">
        <v>63</v>
      </c>
      <c r="AZ82" s="43" t="s">
        <v>66</v>
      </c>
      <c r="BA82" s="43" t="s">
        <v>65</v>
      </c>
      <c r="BB82" s="43" t="s">
        <v>64</v>
      </c>
      <c r="BC82" s="43" t="s">
        <v>63</v>
      </c>
      <c r="BD82" s="64"/>
    </row>
    <row r="83" spans="1:56" s="17" customFormat="1" ht="26" x14ac:dyDescent="0.3">
      <c r="A83" s="65"/>
      <c r="B83" s="66"/>
      <c r="C83" s="15" t="s">
        <v>62</v>
      </c>
      <c r="D83" s="15" t="s">
        <v>61</v>
      </c>
      <c r="E83" s="15" t="s">
        <v>47</v>
      </c>
      <c r="F83" s="41" t="s">
        <v>60</v>
      </c>
      <c r="G83" s="14" t="s">
        <v>57</v>
      </c>
      <c r="H83" s="14" t="s">
        <v>47</v>
      </c>
      <c r="I83" s="15" t="s">
        <v>59</v>
      </c>
      <c r="J83" s="15" t="s">
        <v>57</v>
      </c>
      <c r="K83" s="15" t="s">
        <v>47</v>
      </c>
      <c r="L83" s="14" t="s">
        <v>58</v>
      </c>
      <c r="M83" s="14" t="s">
        <v>57</v>
      </c>
      <c r="N83" s="14" t="s">
        <v>47</v>
      </c>
      <c r="O83" s="15" t="s">
        <v>56</v>
      </c>
      <c r="P83" s="15" t="s">
        <v>53</v>
      </c>
      <c r="Q83" s="15" t="s">
        <v>47</v>
      </c>
      <c r="R83" s="14" t="s">
        <v>55</v>
      </c>
      <c r="S83" s="14" t="s">
        <v>48</v>
      </c>
      <c r="T83" s="14" t="s">
        <v>47</v>
      </c>
      <c r="U83" s="15" t="s">
        <v>54</v>
      </c>
      <c r="V83" s="15" t="s">
        <v>53</v>
      </c>
      <c r="W83" s="15" t="s">
        <v>47</v>
      </c>
      <c r="X83" s="14" t="s">
        <v>50</v>
      </c>
      <c r="Y83" s="14" t="s">
        <v>52</v>
      </c>
      <c r="Z83" s="14" t="s">
        <v>47</v>
      </c>
      <c r="AA83" s="15" t="s">
        <v>51</v>
      </c>
      <c r="AB83" s="15" t="s">
        <v>50</v>
      </c>
      <c r="AC83" s="15" t="s">
        <v>47</v>
      </c>
      <c r="AD83" s="14" t="s">
        <v>49</v>
      </c>
      <c r="AE83" s="14" t="s">
        <v>48</v>
      </c>
      <c r="AF83" s="40" t="s">
        <v>47</v>
      </c>
      <c r="AG83" s="69"/>
      <c r="AH83" s="65"/>
      <c r="AI83" s="65"/>
      <c r="AJ83" s="65"/>
      <c r="AK83" s="66"/>
      <c r="AL83" s="66"/>
      <c r="AM83" s="66"/>
      <c r="AN83" s="65"/>
      <c r="AO83" s="65"/>
      <c r="AP83" s="70"/>
      <c r="AQ83" s="39">
        <v>0.24</v>
      </c>
      <c r="AR83" s="37">
        <v>0.27</v>
      </c>
      <c r="AS83" s="37">
        <v>0.26</v>
      </c>
      <c r="AT83" s="37">
        <v>0.23</v>
      </c>
      <c r="AU83" s="37">
        <v>0.3</v>
      </c>
      <c r="AV83" s="38">
        <v>0.3</v>
      </c>
      <c r="AW83" s="38">
        <v>0.32</v>
      </c>
      <c r="AX83" s="38">
        <v>0.38</v>
      </c>
      <c r="AY83" s="38">
        <v>0.41</v>
      </c>
      <c r="AZ83" s="37">
        <v>0.33</v>
      </c>
      <c r="BA83" s="37">
        <v>0.3</v>
      </c>
      <c r="BB83" s="37">
        <v>0.37</v>
      </c>
      <c r="BC83" s="37">
        <v>0.28999999999999998</v>
      </c>
      <c r="BD83" s="64"/>
    </row>
    <row r="84" spans="1:56" x14ac:dyDescent="0.3">
      <c r="A84" s="2">
        <v>1</v>
      </c>
      <c r="B84" s="11" t="s">
        <v>28</v>
      </c>
      <c r="C84" s="35"/>
      <c r="D84" s="35"/>
      <c r="E84" s="32" t="e">
        <f t="shared" ref="E84:E97" si="96">C84/D84</f>
        <v>#DIV/0!</v>
      </c>
      <c r="F84" s="35"/>
      <c r="G84" s="35"/>
      <c r="H84" s="32" t="e">
        <f t="shared" ref="H84:H97" si="97">F84/G84</f>
        <v>#DIV/0!</v>
      </c>
      <c r="I84" s="35"/>
      <c r="J84" s="35"/>
      <c r="K84" s="32" t="e">
        <f t="shared" ref="K84:K97" si="98">I84/J84</f>
        <v>#DIV/0!</v>
      </c>
      <c r="L84" s="35"/>
      <c r="M84" s="35"/>
      <c r="N84" s="32" t="e">
        <f t="shared" ref="N84:N97" si="99">L84/M84</f>
        <v>#DIV/0!</v>
      </c>
      <c r="O84" s="35"/>
      <c r="P84" s="35"/>
      <c r="Q84" s="32" t="e">
        <f t="shared" ref="Q84:Q97" si="100">O84/P84</f>
        <v>#DIV/0!</v>
      </c>
      <c r="R84" s="35"/>
      <c r="S84" s="35"/>
      <c r="T84" s="32" t="e">
        <f t="shared" ref="T84:T97" si="101">R84/S84</f>
        <v>#DIV/0!</v>
      </c>
      <c r="U84" s="35"/>
      <c r="V84" s="35"/>
      <c r="W84" s="32" t="e">
        <f t="shared" ref="W84:W97" si="102">U84/V84</f>
        <v>#DIV/0!</v>
      </c>
      <c r="X84" s="35"/>
      <c r="Y84" s="35"/>
      <c r="Z84" s="32" t="e">
        <f t="shared" ref="Z84:Z97" si="103">X84/Y84</f>
        <v>#DIV/0!</v>
      </c>
      <c r="AA84" s="35"/>
      <c r="AB84" s="35"/>
      <c r="AC84" s="32" t="e">
        <f t="shared" ref="AC84:AC97" si="104">AA84/AB84</f>
        <v>#DIV/0!</v>
      </c>
      <c r="AD84" s="35"/>
      <c r="AE84" s="35"/>
      <c r="AF84" s="34" t="e">
        <f t="shared" ref="AF84:AF97" si="105">AD84/AE84</f>
        <v>#DIV/0!</v>
      </c>
      <c r="AG84" s="33" t="e">
        <v>#DIV/0!</v>
      </c>
      <c r="AH84" s="32" t="e">
        <v>#DIV/0!</v>
      </c>
      <c r="AI84" s="32" t="e">
        <v>#DIV/0!</v>
      </c>
      <c r="AJ84" s="32" t="e">
        <v>#DIV/0!</v>
      </c>
      <c r="AK84" s="32" t="e">
        <v>#DIV/0!</v>
      </c>
      <c r="AL84" s="32" t="e">
        <v>#DIV/0!</v>
      </c>
      <c r="AM84" s="32" t="e">
        <v>#DIV/0!</v>
      </c>
      <c r="AN84" s="32" t="e">
        <v>#DIV/0!</v>
      </c>
      <c r="AO84" s="32" t="e">
        <v>#DIV/0!</v>
      </c>
      <c r="AP84" s="34" t="e">
        <v>#DIV/0!</v>
      </c>
      <c r="AQ84" s="33" t="e">
        <f t="shared" ref="AQ84:AQ97" si="106">AG84*$AQ$83*$AU$83</f>
        <v>#DIV/0!</v>
      </c>
      <c r="AR84" s="32" t="e">
        <f t="shared" ref="AR84:AR97" si="107">AH84*$AR$83*$AU$83</f>
        <v>#DIV/0!</v>
      </c>
      <c r="AS84" s="32" t="e">
        <f t="shared" ref="AS84:AS97" si="108">AI84*$AS$83*$AU$83</f>
        <v>#DIV/0!</v>
      </c>
      <c r="AT84" s="32" t="e">
        <f t="shared" ref="AT84:AT97" si="109">AJ84*$AT$83*$AU$83</f>
        <v>#DIV/0!</v>
      </c>
      <c r="AU84" s="32" t="e">
        <f t="shared" ref="AU84:AU97" si="110">SUM(AQ84:AT84)</f>
        <v>#DIV/0!</v>
      </c>
      <c r="AV84" s="32" t="e">
        <f t="shared" ref="AV84:AV97" si="111">AK84*$AV$83*$AY$83</f>
        <v>#DIV/0!</v>
      </c>
      <c r="AW84" s="32" t="e">
        <f t="shared" ref="AW84:AW97" si="112">AL84*$AW$83*$AY$83</f>
        <v>#DIV/0!</v>
      </c>
      <c r="AX84" s="32" t="e">
        <f t="shared" ref="AX84:AX97" si="113">AM84*$AX$83*$AY$83</f>
        <v>#DIV/0!</v>
      </c>
      <c r="AY84" s="32" t="e">
        <f t="shared" ref="AY84:AY97" si="114">SUM(AV84:AX84)</f>
        <v>#DIV/0!</v>
      </c>
      <c r="AZ84" s="32" t="e">
        <f t="shared" ref="AZ84:AZ97" si="115">AN84*$AZ$83*$BC$83</f>
        <v>#DIV/0!</v>
      </c>
      <c r="BA84" s="32" t="e">
        <f t="shared" ref="BA84:BA97" si="116">AO84*$BA$83*$BC$83</f>
        <v>#DIV/0!</v>
      </c>
      <c r="BB84" s="32" t="e">
        <f t="shared" ref="BB84:BB97" si="117">AP84*$BB$83*$BC$83</f>
        <v>#DIV/0!</v>
      </c>
      <c r="BC84" s="32" t="e">
        <f t="shared" ref="BC84:BC97" si="118">SUM(AZ84:BB84)</f>
        <v>#DIV/0!</v>
      </c>
      <c r="BD84" s="32" t="e">
        <f t="shared" ref="BD84:BD97" si="119">AU84+AY84+BC84</f>
        <v>#DIV/0!</v>
      </c>
    </row>
    <row r="85" spans="1:56" x14ac:dyDescent="0.3">
      <c r="A85" s="2">
        <v>2</v>
      </c>
      <c r="B85" s="11" t="s">
        <v>26</v>
      </c>
      <c r="C85" s="35"/>
      <c r="D85" s="35"/>
      <c r="E85" s="32" t="e">
        <f t="shared" si="96"/>
        <v>#DIV/0!</v>
      </c>
      <c r="F85" s="35"/>
      <c r="G85" s="35"/>
      <c r="H85" s="32" t="e">
        <f t="shared" si="97"/>
        <v>#DIV/0!</v>
      </c>
      <c r="I85" s="35"/>
      <c r="J85" s="35"/>
      <c r="K85" s="32" t="e">
        <f t="shared" si="98"/>
        <v>#DIV/0!</v>
      </c>
      <c r="L85" s="35"/>
      <c r="M85" s="35"/>
      <c r="N85" s="32" t="e">
        <f t="shared" si="99"/>
        <v>#DIV/0!</v>
      </c>
      <c r="O85" s="35"/>
      <c r="P85" s="35"/>
      <c r="Q85" s="32" t="e">
        <f t="shared" si="100"/>
        <v>#DIV/0!</v>
      </c>
      <c r="R85" s="35"/>
      <c r="S85" s="35"/>
      <c r="T85" s="32" t="e">
        <f t="shared" si="101"/>
        <v>#DIV/0!</v>
      </c>
      <c r="U85" s="35"/>
      <c r="V85" s="35"/>
      <c r="W85" s="32" t="e">
        <f t="shared" si="102"/>
        <v>#DIV/0!</v>
      </c>
      <c r="X85" s="35"/>
      <c r="Y85" s="35"/>
      <c r="Z85" s="32" t="e">
        <f t="shared" si="103"/>
        <v>#DIV/0!</v>
      </c>
      <c r="AA85" s="35"/>
      <c r="AB85" s="35"/>
      <c r="AC85" s="32" t="e">
        <f t="shared" si="104"/>
        <v>#DIV/0!</v>
      </c>
      <c r="AD85" s="35"/>
      <c r="AE85" s="35"/>
      <c r="AF85" s="34" t="e">
        <f t="shared" si="105"/>
        <v>#DIV/0!</v>
      </c>
      <c r="AG85" s="33" t="e">
        <v>#DIV/0!</v>
      </c>
      <c r="AH85" s="32" t="e">
        <v>#DIV/0!</v>
      </c>
      <c r="AI85" s="32" t="e">
        <v>#DIV/0!</v>
      </c>
      <c r="AJ85" s="32" t="e">
        <v>#DIV/0!</v>
      </c>
      <c r="AK85" s="32" t="e">
        <v>#DIV/0!</v>
      </c>
      <c r="AL85" s="32" t="e">
        <v>#DIV/0!</v>
      </c>
      <c r="AM85" s="32" t="e">
        <v>#DIV/0!</v>
      </c>
      <c r="AN85" s="32" t="e">
        <v>#DIV/0!</v>
      </c>
      <c r="AO85" s="32" t="e">
        <v>#DIV/0!</v>
      </c>
      <c r="AP85" s="34" t="e">
        <v>#DIV/0!</v>
      </c>
      <c r="AQ85" s="33" t="e">
        <f t="shared" si="106"/>
        <v>#DIV/0!</v>
      </c>
      <c r="AR85" s="32" t="e">
        <f t="shared" si="107"/>
        <v>#DIV/0!</v>
      </c>
      <c r="AS85" s="32" t="e">
        <f t="shared" si="108"/>
        <v>#DIV/0!</v>
      </c>
      <c r="AT85" s="32" t="e">
        <f t="shared" si="109"/>
        <v>#DIV/0!</v>
      </c>
      <c r="AU85" s="32" t="e">
        <f t="shared" si="110"/>
        <v>#DIV/0!</v>
      </c>
      <c r="AV85" s="32" t="e">
        <f t="shared" si="111"/>
        <v>#DIV/0!</v>
      </c>
      <c r="AW85" s="32" t="e">
        <f t="shared" si="112"/>
        <v>#DIV/0!</v>
      </c>
      <c r="AX85" s="32" t="e">
        <f t="shared" si="113"/>
        <v>#DIV/0!</v>
      </c>
      <c r="AY85" s="32" t="e">
        <f t="shared" si="114"/>
        <v>#DIV/0!</v>
      </c>
      <c r="AZ85" s="32" t="e">
        <f t="shared" si="115"/>
        <v>#DIV/0!</v>
      </c>
      <c r="BA85" s="32" t="e">
        <f t="shared" si="116"/>
        <v>#DIV/0!</v>
      </c>
      <c r="BB85" s="32" t="e">
        <f t="shared" si="117"/>
        <v>#DIV/0!</v>
      </c>
      <c r="BC85" s="32" t="e">
        <f t="shared" si="118"/>
        <v>#DIV/0!</v>
      </c>
      <c r="BD85" s="32" t="e">
        <f t="shared" si="119"/>
        <v>#DIV/0!</v>
      </c>
    </row>
    <row r="86" spans="1:56" x14ac:dyDescent="0.3">
      <c r="A86" s="2">
        <v>3</v>
      </c>
      <c r="B86" s="11" t="s">
        <v>23</v>
      </c>
      <c r="C86" s="35">
        <v>3170725000</v>
      </c>
      <c r="D86" s="35">
        <v>11365566377</v>
      </c>
      <c r="E86" s="32">
        <f t="shared" si="96"/>
        <v>0.27897641831703679</v>
      </c>
      <c r="F86" s="35">
        <v>2080442000</v>
      </c>
      <c r="G86" s="35">
        <v>1721801104000</v>
      </c>
      <c r="H86" s="32">
        <f t="shared" si="97"/>
        <v>1.2082940330139316E-3</v>
      </c>
      <c r="I86" s="35">
        <v>15308520000</v>
      </c>
      <c r="J86" s="35">
        <v>1721801104000</v>
      </c>
      <c r="K86" s="32">
        <f t="shared" si="98"/>
        <v>8.8909920921969622E-3</v>
      </c>
      <c r="L86" s="35">
        <v>86816829000</v>
      </c>
      <c r="M86" s="35">
        <v>1721801104000</v>
      </c>
      <c r="N86" s="32">
        <f t="shared" si="99"/>
        <v>5.0422100902544197E-2</v>
      </c>
      <c r="O86" s="35">
        <v>68869922000</v>
      </c>
      <c r="P86" s="35">
        <v>3569342859000</v>
      </c>
      <c r="Q86" s="32">
        <f t="shared" si="100"/>
        <v>1.9294846340229373E-2</v>
      </c>
      <c r="R86" s="35">
        <v>16981461404000</v>
      </c>
      <c r="S86" s="35">
        <v>33566179614000</v>
      </c>
      <c r="T86" s="32">
        <f t="shared" si="101"/>
        <v>0.5059098652060261</v>
      </c>
      <c r="U86" s="35">
        <v>3220190360000</v>
      </c>
      <c r="V86" s="35">
        <v>3569342859000</v>
      </c>
      <c r="W86" s="32">
        <f t="shared" si="102"/>
        <v>0.9021801735522208</v>
      </c>
      <c r="X86" s="35">
        <v>46002044000</v>
      </c>
      <c r="Y86" s="35">
        <v>57227276046000</v>
      </c>
      <c r="Z86" s="32">
        <f t="shared" si="103"/>
        <v>8.0384822026166299E-4</v>
      </c>
      <c r="AA86" s="35">
        <v>10586089000</v>
      </c>
      <c r="AB86" s="35">
        <v>46002044000</v>
      </c>
      <c r="AC86" s="32">
        <f t="shared" si="104"/>
        <v>0.23012214413776919</v>
      </c>
      <c r="AD86" s="35">
        <v>32806509391000</v>
      </c>
      <c r="AE86" s="35">
        <v>33566179614000</v>
      </c>
      <c r="AF86" s="34">
        <f t="shared" si="105"/>
        <v>0.97736798671353253</v>
      </c>
      <c r="AG86" s="33">
        <v>0.27897641831703679</v>
      </c>
      <c r="AH86" s="36">
        <v>1.2082940330139316E-3</v>
      </c>
      <c r="AI86" s="32">
        <v>8.8909920921969622E-3</v>
      </c>
      <c r="AJ86" s="32">
        <v>5.0422100902544197E-2</v>
      </c>
      <c r="AK86" s="32">
        <v>1.9294846340229373E-2</v>
      </c>
      <c r="AL86" s="32">
        <v>0.5059098652060261</v>
      </c>
      <c r="AM86" s="32">
        <v>0.9021801735522208</v>
      </c>
      <c r="AN86" s="32">
        <v>8.0384822026166299E-4</v>
      </c>
      <c r="AO86" s="32">
        <v>0.23012214413776919</v>
      </c>
      <c r="AP86" s="34">
        <v>0.97736798671353253</v>
      </c>
      <c r="AQ86" s="33">
        <f t="shared" si="106"/>
        <v>2.0086302118826647E-2</v>
      </c>
      <c r="AR86" s="32">
        <f t="shared" si="107"/>
        <v>9.7871816674128468E-5</v>
      </c>
      <c r="AS86" s="32">
        <f t="shared" si="108"/>
        <v>6.9349738319136303E-4</v>
      </c>
      <c r="AT86" s="32">
        <f t="shared" si="109"/>
        <v>3.4791249622755497E-3</v>
      </c>
      <c r="AU86" s="32">
        <f t="shared" si="110"/>
        <v>2.4356796280967687E-2</v>
      </c>
      <c r="AV86" s="32">
        <f t="shared" si="111"/>
        <v>2.3732660998482128E-3</v>
      </c>
      <c r="AW86" s="32">
        <f t="shared" si="112"/>
        <v>6.6375374315030627E-2</v>
      </c>
      <c r="AX86" s="32">
        <f t="shared" si="113"/>
        <v>0.14055967103943598</v>
      </c>
      <c r="AY86" s="32">
        <f t="shared" si="114"/>
        <v>0.20930831145431483</v>
      </c>
      <c r="AZ86" s="32">
        <f t="shared" si="115"/>
        <v>7.6928274679041142E-5</v>
      </c>
      <c r="BA86" s="32">
        <f t="shared" si="116"/>
        <v>2.0020626539985917E-2</v>
      </c>
      <c r="BB86" s="32">
        <f t="shared" si="117"/>
        <v>0.10487158497436203</v>
      </c>
      <c r="BC86" s="32">
        <f t="shared" si="118"/>
        <v>0.12496913978902699</v>
      </c>
      <c r="BD86" s="32">
        <f t="shared" si="119"/>
        <v>0.3586342475243095</v>
      </c>
    </row>
    <row r="87" spans="1:56" x14ac:dyDescent="0.3">
      <c r="A87" s="2">
        <v>4</v>
      </c>
      <c r="B87" s="11" t="s">
        <v>21</v>
      </c>
      <c r="C87" s="35">
        <v>0</v>
      </c>
      <c r="D87" s="35">
        <v>1</v>
      </c>
      <c r="E87" s="32">
        <f t="shared" si="96"/>
        <v>0</v>
      </c>
      <c r="F87" s="35">
        <v>1944485263</v>
      </c>
      <c r="G87" s="35">
        <v>56194979261</v>
      </c>
      <c r="H87" s="32">
        <f t="shared" si="97"/>
        <v>3.460247318481522E-2</v>
      </c>
      <c r="I87" s="35">
        <v>596298673</v>
      </c>
      <c r="J87" s="35">
        <v>56194979261</v>
      </c>
      <c r="K87" s="32">
        <f t="shared" si="98"/>
        <v>1.0611244649285574E-2</v>
      </c>
      <c r="L87" s="35">
        <v>622067869</v>
      </c>
      <c r="M87" s="35">
        <v>56194979261</v>
      </c>
      <c r="N87" s="32">
        <f t="shared" si="99"/>
        <v>1.1069812235551845E-2</v>
      </c>
      <c r="O87" s="35">
        <v>6217851235</v>
      </c>
      <c r="P87" s="35">
        <v>171675247566</v>
      </c>
      <c r="Q87" s="32">
        <f t="shared" si="100"/>
        <v>3.6218682210489121E-2</v>
      </c>
      <c r="R87" s="35">
        <v>987158908802</v>
      </c>
      <c r="S87" s="35">
        <v>1234742124548</v>
      </c>
      <c r="T87" s="32">
        <f t="shared" si="101"/>
        <v>0.79948589197389508</v>
      </c>
      <c r="U87" s="35">
        <v>169986811737</v>
      </c>
      <c r="V87" s="35">
        <v>171675247566</v>
      </c>
      <c r="W87" s="32">
        <f t="shared" si="102"/>
        <v>0.99016494309495096</v>
      </c>
      <c r="X87" s="35">
        <v>4974143395</v>
      </c>
      <c r="Y87" s="35">
        <v>2128018825461</v>
      </c>
      <c r="Z87" s="32">
        <f t="shared" si="103"/>
        <v>2.3374527215107859E-3</v>
      </c>
      <c r="AA87" s="35">
        <v>14697075</v>
      </c>
      <c r="AB87" s="35">
        <v>4974143395</v>
      </c>
      <c r="AC87" s="32">
        <f t="shared" si="104"/>
        <v>2.9546946746194479E-3</v>
      </c>
      <c r="AD87" s="35">
        <v>1234742124548</v>
      </c>
      <c r="AE87" s="35">
        <v>1234742124548</v>
      </c>
      <c r="AF87" s="34">
        <f t="shared" si="105"/>
        <v>1</v>
      </c>
      <c r="AG87" s="33">
        <v>0</v>
      </c>
      <c r="AH87" s="32">
        <v>3.460247318481522E-2</v>
      </c>
      <c r="AI87" s="32">
        <v>1.0611244649285574E-2</v>
      </c>
      <c r="AJ87" s="32">
        <v>1.1069812235551845E-2</v>
      </c>
      <c r="AK87" s="32">
        <v>3.6218682210489121E-2</v>
      </c>
      <c r="AL87" s="32">
        <v>0.79948589197389508</v>
      </c>
      <c r="AM87" s="32">
        <v>0.99016494309495096</v>
      </c>
      <c r="AN87" s="32">
        <v>2.3374527215107859E-3</v>
      </c>
      <c r="AO87" s="32">
        <v>2.9546946746194479E-3</v>
      </c>
      <c r="AP87" s="34">
        <v>1</v>
      </c>
      <c r="AQ87" s="33">
        <f t="shared" si="106"/>
        <v>0</v>
      </c>
      <c r="AR87" s="32">
        <f t="shared" si="107"/>
        <v>2.8028003279700329E-3</v>
      </c>
      <c r="AS87" s="32">
        <f t="shared" si="108"/>
        <v>8.2767708264427475E-4</v>
      </c>
      <c r="AT87" s="32">
        <f t="shared" si="109"/>
        <v>7.6381704425307741E-4</v>
      </c>
      <c r="AU87" s="32">
        <f t="shared" si="110"/>
        <v>4.3942944548673851E-3</v>
      </c>
      <c r="AV87" s="32">
        <f t="shared" si="111"/>
        <v>4.4548979118901617E-3</v>
      </c>
      <c r="AW87" s="32">
        <f t="shared" si="112"/>
        <v>0.10489254902697502</v>
      </c>
      <c r="AX87" s="32">
        <f t="shared" si="113"/>
        <v>0.15426769813419333</v>
      </c>
      <c r="AY87" s="32">
        <f t="shared" si="114"/>
        <v>0.2636151450730585</v>
      </c>
      <c r="AZ87" s="32">
        <f t="shared" si="115"/>
        <v>2.236942254485822E-4</v>
      </c>
      <c r="BA87" s="32">
        <f t="shared" si="116"/>
        <v>2.5705843669189191E-4</v>
      </c>
      <c r="BB87" s="32">
        <f t="shared" si="117"/>
        <v>0.10729999999999999</v>
      </c>
      <c r="BC87" s="32">
        <f t="shared" si="118"/>
        <v>0.10778075266214046</v>
      </c>
      <c r="BD87" s="32">
        <f t="shared" si="119"/>
        <v>0.37579019219006637</v>
      </c>
    </row>
    <row r="88" spans="1:56" x14ac:dyDescent="0.3">
      <c r="A88" s="2">
        <v>5</v>
      </c>
      <c r="B88" s="11" t="s">
        <v>19</v>
      </c>
      <c r="C88" s="35">
        <v>1170426068</v>
      </c>
      <c r="D88" s="35">
        <v>5027540418</v>
      </c>
      <c r="E88" s="32">
        <f t="shared" si="96"/>
        <v>0.23280291567812117</v>
      </c>
      <c r="F88" s="35">
        <v>0</v>
      </c>
      <c r="G88" s="35">
        <v>1200619000000</v>
      </c>
      <c r="H88" s="32">
        <f t="shared" si="97"/>
        <v>0</v>
      </c>
      <c r="I88" s="35">
        <v>8563000000</v>
      </c>
      <c r="J88" s="35">
        <v>1200619000000</v>
      </c>
      <c r="K88" s="32">
        <f t="shared" si="98"/>
        <v>7.1321543303912395E-3</v>
      </c>
      <c r="L88" s="35">
        <v>20178000000</v>
      </c>
      <c r="M88" s="35">
        <v>1200619000000</v>
      </c>
      <c r="N88" s="32">
        <f t="shared" si="99"/>
        <v>1.6806330734396174E-2</v>
      </c>
      <c r="O88" s="35">
        <v>157473000000</v>
      </c>
      <c r="P88" s="35">
        <v>3294489000000</v>
      </c>
      <c r="Q88" s="32">
        <f t="shared" si="100"/>
        <v>4.7798915097303406E-2</v>
      </c>
      <c r="R88" s="35">
        <v>8232976000000</v>
      </c>
      <c r="S88" s="35">
        <v>21855082000000</v>
      </c>
      <c r="T88" s="32">
        <f t="shared" si="101"/>
        <v>0.37670762342598396</v>
      </c>
      <c r="U88" s="35">
        <v>3120307000000</v>
      </c>
      <c r="V88" s="35">
        <v>3294489000000</v>
      </c>
      <c r="W88" s="32">
        <f t="shared" si="102"/>
        <v>0.94712928165794452</v>
      </c>
      <c r="X88" s="35">
        <v>106600000000</v>
      </c>
      <c r="Y88" s="35">
        <v>37915084000000</v>
      </c>
      <c r="Z88" s="32">
        <f t="shared" si="103"/>
        <v>2.8115459272093396E-3</v>
      </c>
      <c r="AA88" s="35">
        <v>7051000000</v>
      </c>
      <c r="AB88" s="35">
        <v>106600000000</v>
      </c>
      <c r="AC88" s="32">
        <f t="shared" si="104"/>
        <v>6.6144465290806753E-2</v>
      </c>
      <c r="AD88" s="35">
        <v>21484728000000</v>
      </c>
      <c r="AE88" s="35">
        <v>21855082000000</v>
      </c>
      <c r="AF88" s="34">
        <f t="shared" si="105"/>
        <v>0.9830541015586215</v>
      </c>
      <c r="AG88" s="33">
        <v>0.23280291567812117</v>
      </c>
      <c r="AH88" s="32">
        <v>0</v>
      </c>
      <c r="AI88" s="32">
        <v>7.1321543303912395E-3</v>
      </c>
      <c r="AJ88" s="32">
        <v>1.6806330734396174E-2</v>
      </c>
      <c r="AK88" s="32">
        <v>4.7798915097303406E-2</v>
      </c>
      <c r="AL88" s="32">
        <v>0.37670762342598396</v>
      </c>
      <c r="AM88" s="32">
        <v>0.94712928165794452</v>
      </c>
      <c r="AN88" s="32">
        <v>2.8115459272093396E-3</v>
      </c>
      <c r="AO88" s="32">
        <v>6.6144465290806753E-2</v>
      </c>
      <c r="AP88" s="34">
        <v>0.9830541015586215</v>
      </c>
      <c r="AQ88" s="33">
        <f t="shared" si="106"/>
        <v>1.6761809928824721E-2</v>
      </c>
      <c r="AR88" s="32">
        <f t="shared" si="107"/>
        <v>0</v>
      </c>
      <c r="AS88" s="32">
        <f t="shared" si="108"/>
        <v>5.5630803777051668E-4</v>
      </c>
      <c r="AT88" s="32">
        <f t="shared" si="109"/>
        <v>1.1596368206733361E-3</v>
      </c>
      <c r="AU88" s="32">
        <f t="shared" si="110"/>
        <v>1.8477754787268576E-2</v>
      </c>
      <c r="AV88" s="32">
        <f t="shared" si="111"/>
        <v>5.879266556968318E-3</v>
      </c>
      <c r="AW88" s="32">
        <f t="shared" si="112"/>
        <v>4.9424040193489095E-2</v>
      </c>
      <c r="AX88" s="32">
        <f t="shared" si="113"/>
        <v>0.14756274208230774</v>
      </c>
      <c r="AY88" s="32">
        <f t="shared" si="114"/>
        <v>0.20286604883276516</v>
      </c>
      <c r="AZ88" s="32">
        <f t="shared" si="115"/>
        <v>2.6906494523393378E-4</v>
      </c>
      <c r="BA88" s="32">
        <f t="shared" si="116"/>
        <v>5.7545684803001866E-3</v>
      </c>
      <c r="BB88" s="32">
        <f t="shared" si="117"/>
        <v>0.10548170509724007</v>
      </c>
      <c r="BC88" s="32">
        <f t="shared" si="118"/>
        <v>0.11150533852277419</v>
      </c>
      <c r="BD88" s="32">
        <f t="shared" si="119"/>
        <v>0.33284914214280792</v>
      </c>
    </row>
    <row r="89" spans="1:56" x14ac:dyDescent="0.3">
      <c r="A89" s="2">
        <v>6</v>
      </c>
      <c r="B89" s="11" t="s">
        <v>17</v>
      </c>
      <c r="C89" s="35">
        <v>39350000</v>
      </c>
      <c r="D89" s="35">
        <v>507581000</v>
      </c>
      <c r="E89" s="32">
        <f t="shared" si="96"/>
        <v>7.7524572432774275E-2</v>
      </c>
      <c r="F89" s="35">
        <v>7200000</v>
      </c>
      <c r="G89" s="35">
        <v>362486724000</v>
      </c>
      <c r="H89" s="32">
        <f t="shared" si="97"/>
        <v>1.9862796409614164E-5</v>
      </c>
      <c r="I89" s="35">
        <v>0</v>
      </c>
      <c r="J89" s="35">
        <v>362486724000</v>
      </c>
      <c r="K89" s="32">
        <f t="shared" si="98"/>
        <v>0</v>
      </c>
      <c r="L89" s="35">
        <v>0</v>
      </c>
      <c r="M89" s="35">
        <v>362486724000</v>
      </c>
      <c r="N89" s="32">
        <f t="shared" si="99"/>
        <v>0</v>
      </c>
      <c r="O89" s="35">
        <v>35457525000</v>
      </c>
      <c r="P89" s="35">
        <v>779214734000</v>
      </c>
      <c r="Q89" s="32">
        <f t="shared" si="100"/>
        <v>4.5504176772920207E-2</v>
      </c>
      <c r="R89" s="35">
        <v>1258276188000</v>
      </c>
      <c r="S89" s="35">
        <v>4658961588000</v>
      </c>
      <c r="T89" s="32">
        <f t="shared" si="101"/>
        <v>0.27007653191237257</v>
      </c>
      <c r="U89" s="35">
        <v>669819202000</v>
      </c>
      <c r="V89" s="35">
        <v>779214734000</v>
      </c>
      <c r="W89" s="32">
        <f t="shared" si="102"/>
        <v>0.85960797810068101</v>
      </c>
      <c r="X89" s="35">
        <v>16897272000</v>
      </c>
      <c r="Y89" s="35">
        <v>6741449496000</v>
      </c>
      <c r="Z89" s="32">
        <f t="shared" si="103"/>
        <v>2.5064746105456842E-3</v>
      </c>
      <c r="AA89" s="35">
        <v>15796000</v>
      </c>
      <c r="AB89" s="35">
        <v>16897272000</v>
      </c>
      <c r="AC89" s="32">
        <f t="shared" si="104"/>
        <v>9.3482545584873107E-4</v>
      </c>
      <c r="AD89" s="35">
        <v>4587870730000</v>
      </c>
      <c r="AE89" s="35">
        <v>4658961588000</v>
      </c>
      <c r="AF89" s="34">
        <f t="shared" si="105"/>
        <v>0.98474105084207875</v>
      </c>
      <c r="AG89" s="33">
        <v>7.7524572432774275E-2</v>
      </c>
      <c r="AH89" s="32">
        <v>1.9862796409614164E-5</v>
      </c>
      <c r="AI89" s="32">
        <v>0</v>
      </c>
      <c r="AJ89" s="32">
        <v>0</v>
      </c>
      <c r="AK89" s="32">
        <v>4.5504176772920207E-2</v>
      </c>
      <c r="AL89" s="32">
        <v>0.27007653191237257</v>
      </c>
      <c r="AM89" s="32">
        <v>0.85960797810068101</v>
      </c>
      <c r="AN89" s="32">
        <v>2.5064746105456842E-3</v>
      </c>
      <c r="AO89" s="32">
        <v>9.3482545584873107E-4</v>
      </c>
      <c r="AP89" s="34">
        <v>0.98474105084207875</v>
      </c>
      <c r="AQ89" s="33">
        <f t="shared" si="106"/>
        <v>5.5817692151597471E-3</v>
      </c>
      <c r="AR89" s="32">
        <f t="shared" si="107"/>
        <v>1.6088865091787475E-6</v>
      </c>
      <c r="AS89" s="32">
        <f t="shared" si="108"/>
        <v>0</v>
      </c>
      <c r="AT89" s="32">
        <f t="shared" si="109"/>
        <v>0</v>
      </c>
      <c r="AU89" s="32">
        <f t="shared" si="110"/>
        <v>5.5833781016689258E-3</v>
      </c>
      <c r="AV89" s="32">
        <f t="shared" si="111"/>
        <v>5.5970137430691848E-3</v>
      </c>
      <c r="AW89" s="32">
        <f t="shared" si="112"/>
        <v>3.5434040986903281E-2</v>
      </c>
      <c r="AX89" s="32">
        <f t="shared" si="113"/>
        <v>0.13392692298808609</v>
      </c>
      <c r="AY89" s="32">
        <f t="shared" si="114"/>
        <v>0.17495797771805854</v>
      </c>
      <c r="AZ89" s="32">
        <f t="shared" si="115"/>
        <v>2.3986962022922199E-4</v>
      </c>
      <c r="BA89" s="32">
        <f t="shared" si="116"/>
        <v>8.1329814658839594E-5</v>
      </c>
      <c r="BB89" s="32">
        <f t="shared" si="117"/>
        <v>0.10566271475535503</v>
      </c>
      <c r="BC89" s="32">
        <f t="shared" si="118"/>
        <v>0.1059839141902431</v>
      </c>
      <c r="BD89" s="32">
        <f t="shared" si="119"/>
        <v>0.28652527000997058</v>
      </c>
    </row>
    <row r="90" spans="1:56" x14ac:dyDescent="0.3">
      <c r="A90" s="2">
        <v>7</v>
      </c>
      <c r="B90" s="11" t="s">
        <v>15</v>
      </c>
      <c r="C90" s="35">
        <v>1688335250</v>
      </c>
      <c r="D90" s="35">
        <v>20645154637</v>
      </c>
      <c r="E90" s="32">
        <f t="shared" si="96"/>
        <v>8.1778765026743166E-2</v>
      </c>
      <c r="F90" s="35">
        <v>0</v>
      </c>
      <c r="G90" s="35">
        <v>1587270000000</v>
      </c>
      <c r="H90" s="32">
        <f t="shared" si="97"/>
        <v>0</v>
      </c>
      <c r="I90" s="35">
        <v>44117000000</v>
      </c>
      <c r="J90" s="35">
        <v>1587270000000</v>
      </c>
      <c r="K90" s="32">
        <f t="shared" si="98"/>
        <v>2.7794263105835805E-2</v>
      </c>
      <c r="L90" s="35">
        <v>73820000000</v>
      </c>
      <c r="M90" s="35">
        <v>1587270000000</v>
      </c>
      <c r="N90" s="32">
        <f t="shared" si="99"/>
        <v>4.6507525499757445E-2</v>
      </c>
      <c r="O90" s="35">
        <v>567781000000</v>
      </c>
      <c r="P90" s="35">
        <v>3726731000000</v>
      </c>
      <c r="Q90" s="32">
        <f t="shared" si="100"/>
        <v>0.15235363110457933</v>
      </c>
      <c r="R90" s="35">
        <v>8274741000000</v>
      </c>
      <c r="S90" s="35">
        <v>28385530000000</v>
      </c>
      <c r="T90" s="32">
        <f t="shared" si="101"/>
        <v>0.29151264746509931</v>
      </c>
      <c r="U90" s="35">
        <v>3599100000000</v>
      </c>
      <c r="V90" s="35">
        <v>3726731000000</v>
      </c>
      <c r="W90" s="32">
        <f t="shared" si="102"/>
        <v>0.96575255901217449</v>
      </c>
      <c r="X90" s="35">
        <v>416080000000</v>
      </c>
      <c r="Y90" s="35">
        <v>41048545000000</v>
      </c>
      <c r="Z90" s="32">
        <f t="shared" si="103"/>
        <v>1.0136291067076799E-2</v>
      </c>
      <c r="AA90" s="35">
        <v>20315000000</v>
      </c>
      <c r="AB90" s="35">
        <v>416080000000</v>
      </c>
      <c r="AC90" s="32">
        <f t="shared" si="104"/>
        <v>4.8824745241299747E-2</v>
      </c>
      <c r="AD90" s="35">
        <v>26821247000000</v>
      </c>
      <c r="AE90" s="35">
        <v>28385530000000</v>
      </c>
      <c r="AF90" s="34">
        <f t="shared" si="105"/>
        <v>0.9448915345248089</v>
      </c>
      <c r="AG90" s="33">
        <v>8.1778765026743166E-2</v>
      </c>
      <c r="AH90" s="32">
        <v>0</v>
      </c>
      <c r="AI90" s="32">
        <v>2.7794263105835805E-2</v>
      </c>
      <c r="AJ90" s="32">
        <v>4.6507525499757445E-2</v>
      </c>
      <c r="AK90" s="32">
        <v>0.15235363110457933</v>
      </c>
      <c r="AL90" s="32">
        <v>0.29151264746509931</v>
      </c>
      <c r="AM90" s="32">
        <v>0.96575255901217449</v>
      </c>
      <c r="AN90" s="32">
        <v>1.0136291067076799E-2</v>
      </c>
      <c r="AO90" s="32">
        <v>4.8824745241299747E-2</v>
      </c>
      <c r="AP90" s="34">
        <v>0.9448915345248089</v>
      </c>
      <c r="AQ90" s="33">
        <f t="shared" si="106"/>
        <v>5.8880710819255071E-3</v>
      </c>
      <c r="AR90" s="32">
        <f t="shared" si="107"/>
        <v>0</v>
      </c>
      <c r="AS90" s="32">
        <f t="shared" si="108"/>
        <v>2.1679525222551926E-3</v>
      </c>
      <c r="AT90" s="32">
        <f t="shared" si="109"/>
        <v>3.2090192594832639E-3</v>
      </c>
      <c r="AU90" s="32">
        <f t="shared" si="110"/>
        <v>1.1265042863663963E-2</v>
      </c>
      <c r="AV90" s="32">
        <f t="shared" si="111"/>
        <v>1.8739496625863258E-2</v>
      </c>
      <c r="AW90" s="32">
        <f t="shared" si="112"/>
        <v>3.8246459347421026E-2</v>
      </c>
      <c r="AX90" s="32">
        <f t="shared" si="113"/>
        <v>0.15046424869409677</v>
      </c>
      <c r="AY90" s="32">
        <f t="shared" si="114"/>
        <v>0.20745020466738107</v>
      </c>
      <c r="AZ90" s="32">
        <f t="shared" si="115"/>
        <v>9.7004305511924974E-4</v>
      </c>
      <c r="BA90" s="32">
        <f t="shared" si="116"/>
        <v>4.2477528359930773E-3</v>
      </c>
      <c r="BB90" s="32">
        <f t="shared" si="117"/>
        <v>0.10138686165451199</v>
      </c>
      <c r="BC90" s="32">
        <f t="shared" si="118"/>
        <v>0.10660465754562432</v>
      </c>
      <c r="BD90" s="32">
        <f t="shared" si="119"/>
        <v>0.32531990507666936</v>
      </c>
    </row>
    <row r="91" spans="1:56" x14ac:dyDescent="0.3">
      <c r="A91" s="2">
        <v>8</v>
      </c>
      <c r="B91" s="11" t="s">
        <v>13</v>
      </c>
      <c r="C91" s="35">
        <v>12894000000</v>
      </c>
      <c r="D91" s="35">
        <v>37867000000</v>
      </c>
      <c r="E91" s="32">
        <f t="shared" si="96"/>
        <v>0.34050756595452503</v>
      </c>
      <c r="F91" s="35">
        <v>0</v>
      </c>
      <c r="G91" s="35">
        <v>5315944000000</v>
      </c>
      <c r="H91" s="32">
        <f t="shared" si="97"/>
        <v>0</v>
      </c>
      <c r="I91" s="35">
        <v>58576000000</v>
      </c>
      <c r="J91" s="35">
        <v>5315944000000</v>
      </c>
      <c r="K91" s="32">
        <f t="shared" si="98"/>
        <v>1.1018927212175298E-2</v>
      </c>
      <c r="L91" s="35">
        <v>77494000000</v>
      </c>
      <c r="M91" s="35">
        <v>5315944000000</v>
      </c>
      <c r="N91" s="32">
        <f t="shared" si="99"/>
        <v>1.4577655445580314E-2</v>
      </c>
      <c r="O91" s="35">
        <v>839990000000</v>
      </c>
      <c r="P91" s="35">
        <v>8815244000000</v>
      </c>
      <c r="Q91" s="32">
        <f t="shared" si="100"/>
        <v>9.5288343691904615E-2</v>
      </c>
      <c r="R91" s="35">
        <v>24722107000000</v>
      </c>
      <c r="S91" s="35">
        <v>67752796000000</v>
      </c>
      <c r="T91" s="32">
        <f t="shared" si="101"/>
        <v>0.3648868896864419</v>
      </c>
      <c r="U91" s="35">
        <v>7688793000000</v>
      </c>
      <c r="V91" s="35">
        <v>8815244000000</v>
      </c>
      <c r="W91" s="32">
        <f t="shared" si="102"/>
        <v>0.87221556204229855</v>
      </c>
      <c r="X91" s="35">
        <v>605213000000</v>
      </c>
      <c r="Y91" s="35">
        <v>98341116000000</v>
      </c>
      <c r="Z91" s="32">
        <f t="shared" si="103"/>
        <v>6.1542213940301432E-3</v>
      </c>
      <c r="AA91" s="35">
        <v>27751000000</v>
      </c>
      <c r="AB91" s="35">
        <v>605213000000</v>
      </c>
      <c r="AC91" s="32">
        <f t="shared" si="104"/>
        <v>4.5853278102089674E-2</v>
      </c>
      <c r="AD91" s="35">
        <v>63685606000000</v>
      </c>
      <c r="AE91" s="35">
        <v>67752796000000</v>
      </c>
      <c r="AF91" s="34">
        <f t="shared" si="105"/>
        <v>0.9399701526708949</v>
      </c>
      <c r="AG91" s="33">
        <v>0.34050756595452503</v>
      </c>
      <c r="AH91" s="32">
        <v>0</v>
      </c>
      <c r="AI91" s="32">
        <v>1.1018927212175298E-2</v>
      </c>
      <c r="AJ91" s="32">
        <v>1.4577655445580314E-2</v>
      </c>
      <c r="AK91" s="32">
        <v>9.5288343691904615E-2</v>
      </c>
      <c r="AL91" s="32">
        <v>0.3648868896864419</v>
      </c>
      <c r="AM91" s="32">
        <v>0.87221556204229855</v>
      </c>
      <c r="AN91" s="32">
        <v>6.1542213940301432E-3</v>
      </c>
      <c r="AO91" s="32">
        <v>4.5853278102089674E-2</v>
      </c>
      <c r="AP91" s="34">
        <v>0.9399701526708949</v>
      </c>
      <c r="AQ91" s="33">
        <f t="shared" si="106"/>
        <v>2.4516544748725798E-2</v>
      </c>
      <c r="AR91" s="32">
        <f t="shared" si="107"/>
        <v>0</v>
      </c>
      <c r="AS91" s="32">
        <f t="shared" si="108"/>
        <v>8.5947632254967325E-4</v>
      </c>
      <c r="AT91" s="32">
        <f t="shared" si="109"/>
        <v>1.0058582257450417E-3</v>
      </c>
      <c r="AU91" s="32">
        <f t="shared" si="110"/>
        <v>2.6381879297020513E-2</v>
      </c>
      <c r="AV91" s="32">
        <f t="shared" si="111"/>
        <v>1.1720466274104266E-2</v>
      </c>
      <c r="AW91" s="32">
        <f t="shared" si="112"/>
        <v>4.7873159926861177E-2</v>
      </c>
      <c r="AX91" s="32">
        <f t="shared" si="113"/>
        <v>0.13589118456619009</v>
      </c>
      <c r="AY91" s="32">
        <f t="shared" si="114"/>
        <v>0.19548481076715554</v>
      </c>
      <c r="AZ91" s="32">
        <f t="shared" si="115"/>
        <v>5.8895898740868465E-4</v>
      </c>
      <c r="BA91" s="32">
        <f t="shared" si="116"/>
        <v>3.9892351948818015E-3</v>
      </c>
      <c r="BB91" s="32">
        <f t="shared" si="117"/>
        <v>0.10085879738158701</v>
      </c>
      <c r="BC91" s="32">
        <f t="shared" si="118"/>
        <v>0.10543699156387749</v>
      </c>
      <c r="BD91" s="32">
        <f t="shared" si="119"/>
        <v>0.32730368162805357</v>
      </c>
    </row>
    <row r="92" spans="1:56" x14ac:dyDescent="0.3">
      <c r="A92" s="2">
        <v>9</v>
      </c>
      <c r="B92" s="11" t="s">
        <v>11</v>
      </c>
      <c r="C92" s="35">
        <v>12500000</v>
      </c>
      <c r="D92" s="35">
        <v>147800000</v>
      </c>
      <c r="E92" s="32">
        <f t="shared" si="96"/>
        <v>8.4573748308525029E-2</v>
      </c>
      <c r="F92" s="35">
        <v>0</v>
      </c>
      <c r="G92" s="35">
        <v>529669614000</v>
      </c>
      <c r="H92" s="32">
        <f t="shared" si="97"/>
        <v>0</v>
      </c>
      <c r="I92" s="35">
        <v>3693784000</v>
      </c>
      <c r="J92" s="35">
        <v>529669614000</v>
      </c>
      <c r="K92" s="32">
        <f t="shared" si="98"/>
        <v>6.973750999429618E-3</v>
      </c>
      <c r="L92" s="35">
        <v>0</v>
      </c>
      <c r="M92" s="35">
        <v>529669614000</v>
      </c>
      <c r="N92" s="32">
        <f t="shared" si="99"/>
        <v>0</v>
      </c>
      <c r="O92" s="35">
        <v>50512750000</v>
      </c>
      <c r="P92" s="35">
        <v>837748680000</v>
      </c>
      <c r="Q92" s="32">
        <f t="shared" si="100"/>
        <v>6.0295827622193328E-2</v>
      </c>
      <c r="R92" s="35">
        <v>1260486104000</v>
      </c>
      <c r="S92" s="35">
        <v>5178618559000</v>
      </c>
      <c r="T92" s="32">
        <f t="shared" si="101"/>
        <v>0.2434019979728729</v>
      </c>
      <c r="U92" s="35">
        <v>613150910000</v>
      </c>
      <c r="V92" s="35">
        <v>837748680000</v>
      </c>
      <c r="W92" s="32">
        <f t="shared" si="102"/>
        <v>0.73190316456243176</v>
      </c>
      <c r="X92" s="35">
        <v>46577070000</v>
      </c>
      <c r="Y92" s="35">
        <v>7336342210000</v>
      </c>
      <c r="Z92" s="32">
        <f t="shared" si="103"/>
        <v>6.3488137094411794E-3</v>
      </c>
      <c r="AA92" s="35">
        <v>2772618000</v>
      </c>
      <c r="AB92" s="35">
        <v>46577070000</v>
      </c>
      <c r="AC92" s="32">
        <f t="shared" si="104"/>
        <v>5.9527531465590255E-2</v>
      </c>
      <c r="AD92" s="35">
        <v>5161598849000</v>
      </c>
      <c r="AE92" s="35">
        <v>5178618559000</v>
      </c>
      <c r="AF92" s="34">
        <f t="shared" si="105"/>
        <v>0.99671346522125648</v>
      </c>
      <c r="AG92" s="33">
        <v>8.4573748308525029E-2</v>
      </c>
      <c r="AH92" s="32">
        <v>0</v>
      </c>
      <c r="AI92" s="32">
        <v>6.973750999429618E-3</v>
      </c>
      <c r="AJ92" s="32">
        <v>0</v>
      </c>
      <c r="AK92" s="32">
        <v>6.0295827622193328E-2</v>
      </c>
      <c r="AL92" s="32">
        <v>0.2434019979728729</v>
      </c>
      <c r="AM92" s="32">
        <v>0.73190316456243176</v>
      </c>
      <c r="AN92" s="32">
        <v>6.3488137094411794E-3</v>
      </c>
      <c r="AO92" s="32">
        <v>5.9527531465590255E-2</v>
      </c>
      <c r="AP92" s="34">
        <v>0.99671346522125648</v>
      </c>
      <c r="AQ92" s="33">
        <f t="shared" si="106"/>
        <v>6.0893098782138014E-3</v>
      </c>
      <c r="AR92" s="32">
        <f t="shared" si="107"/>
        <v>0</v>
      </c>
      <c r="AS92" s="32">
        <f t="shared" si="108"/>
        <v>5.4395257795551016E-4</v>
      </c>
      <c r="AT92" s="32">
        <f t="shared" si="109"/>
        <v>0</v>
      </c>
      <c r="AU92" s="32">
        <f t="shared" si="110"/>
        <v>6.6332624561693115E-3</v>
      </c>
      <c r="AV92" s="32">
        <f t="shared" si="111"/>
        <v>7.4163867975297788E-3</v>
      </c>
      <c r="AW92" s="32">
        <f t="shared" si="112"/>
        <v>3.1934342134040922E-2</v>
      </c>
      <c r="AX92" s="32">
        <f t="shared" si="113"/>
        <v>0.11403051303882687</v>
      </c>
      <c r="AY92" s="32">
        <f t="shared" si="114"/>
        <v>0.15338124197039757</v>
      </c>
      <c r="AZ92" s="32">
        <f t="shared" si="115"/>
        <v>6.0758147199352092E-4</v>
      </c>
      <c r="BA92" s="32">
        <f t="shared" si="116"/>
        <v>5.1788952375063525E-3</v>
      </c>
      <c r="BB92" s="32">
        <f t="shared" si="117"/>
        <v>0.10694735481824082</v>
      </c>
      <c r="BC92" s="32">
        <f t="shared" si="118"/>
        <v>0.11273383152774069</v>
      </c>
      <c r="BD92" s="32">
        <f t="shared" si="119"/>
        <v>0.27274833595430759</v>
      </c>
    </row>
    <row r="93" spans="1:56" x14ac:dyDescent="0.3">
      <c r="A93" s="2">
        <v>10</v>
      </c>
      <c r="B93" s="11" t="s">
        <v>9</v>
      </c>
      <c r="C93" s="35">
        <v>275000000</v>
      </c>
      <c r="D93" s="35">
        <v>445000000</v>
      </c>
      <c r="E93" s="32">
        <f t="shared" si="96"/>
        <v>0.6179775280898876</v>
      </c>
      <c r="F93" s="35">
        <v>0</v>
      </c>
      <c r="G93" s="35">
        <v>279508545000</v>
      </c>
      <c r="H93" s="32">
        <f t="shared" si="97"/>
        <v>0</v>
      </c>
      <c r="I93" s="35">
        <v>5841287000</v>
      </c>
      <c r="J93" s="35">
        <v>279508545000</v>
      </c>
      <c r="K93" s="32">
        <f t="shared" si="98"/>
        <v>2.0898420118068306E-2</v>
      </c>
      <c r="L93" s="35">
        <v>5515967000</v>
      </c>
      <c r="M93" s="35">
        <v>279508545000</v>
      </c>
      <c r="N93" s="32">
        <f t="shared" si="99"/>
        <v>1.9734520102059849E-2</v>
      </c>
      <c r="O93" s="35">
        <v>4082879000</v>
      </c>
      <c r="P93" s="35">
        <v>673741642000</v>
      </c>
      <c r="Q93" s="32">
        <f t="shared" si="100"/>
        <v>6.060006900983567E-3</v>
      </c>
      <c r="R93" s="35">
        <v>5675102587000</v>
      </c>
      <c r="S93" s="35">
        <v>6133980556000</v>
      </c>
      <c r="T93" s="32">
        <f t="shared" si="101"/>
        <v>0.9251908341067131</v>
      </c>
      <c r="U93" s="35">
        <v>598862358000</v>
      </c>
      <c r="V93" s="35">
        <v>673741642000</v>
      </c>
      <c r="W93" s="32">
        <f t="shared" si="102"/>
        <v>0.88886053743431814</v>
      </c>
      <c r="X93" s="35">
        <v>20788229000</v>
      </c>
      <c r="Y93" s="35">
        <v>8771057795000</v>
      </c>
      <c r="Z93" s="32">
        <f t="shared" si="103"/>
        <v>2.3700937202637599E-3</v>
      </c>
      <c r="AA93" s="35">
        <v>0</v>
      </c>
      <c r="AB93" s="35">
        <v>20788229000</v>
      </c>
      <c r="AC93" s="32">
        <f t="shared" si="104"/>
        <v>0</v>
      </c>
      <c r="AD93" s="35">
        <v>6133980556000</v>
      </c>
      <c r="AE93" s="35">
        <v>6133980556000</v>
      </c>
      <c r="AF93" s="34">
        <f t="shared" si="105"/>
        <v>1</v>
      </c>
      <c r="AG93" s="33">
        <v>0.6179775280898876</v>
      </c>
      <c r="AH93" s="32">
        <v>0</v>
      </c>
      <c r="AI93" s="32">
        <v>2.0898420118068306E-2</v>
      </c>
      <c r="AJ93" s="32">
        <v>1.9734520102059849E-2</v>
      </c>
      <c r="AK93" s="32">
        <v>6.060006900983567E-3</v>
      </c>
      <c r="AL93" s="32">
        <v>0.9251908341067131</v>
      </c>
      <c r="AM93" s="32">
        <v>0.88886053743431814</v>
      </c>
      <c r="AN93" s="32">
        <v>2.3700937202637599E-3</v>
      </c>
      <c r="AO93" s="32">
        <v>0</v>
      </c>
      <c r="AP93" s="34">
        <v>1</v>
      </c>
      <c r="AQ93" s="33">
        <f t="shared" si="106"/>
        <v>4.4494382022471905E-2</v>
      </c>
      <c r="AR93" s="32">
        <f t="shared" si="107"/>
        <v>0</v>
      </c>
      <c r="AS93" s="32">
        <f t="shared" si="108"/>
        <v>1.6300767692093278E-3</v>
      </c>
      <c r="AT93" s="32">
        <f t="shared" si="109"/>
        <v>1.3616818870421296E-3</v>
      </c>
      <c r="AU93" s="32">
        <f t="shared" si="110"/>
        <v>4.7486140678723365E-2</v>
      </c>
      <c r="AV93" s="32">
        <f t="shared" si="111"/>
        <v>7.453808488209787E-4</v>
      </c>
      <c r="AW93" s="32">
        <f t="shared" si="112"/>
        <v>0.12138503743480075</v>
      </c>
      <c r="AX93" s="32">
        <f t="shared" si="113"/>
        <v>0.13848447173226677</v>
      </c>
      <c r="AY93" s="32">
        <f t="shared" si="114"/>
        <v>0.2606148900158885</v>
      </c>
      <c r="AZ93" s="32">
        <f t="shared" si="115"/>
        <v>2.2681796902924181E-4</v>
      </c>
      <c r="BA93" s="32">
        <f t="shared" si="116"/>
        <v>0</v>
      </c>
      <c r="BB93" s="32">
        <f t="shared" si="117"/>
        <v>0.10729999999999999</v>
      </c>
      <c r="BC93" s="32">
        <f t="shared" si="118"/>
        <v>0.10752681796902923</v>
      </c>
      <c r="BD93" s="32">
        <f t="shared" si="119"/>
        <v>0.41562784866364111</v>
      </c>
    </row>
    <row r="94" spans="1:56" x14ac:dyDescent="0.3">
      <c r="A94" s="2">
        <v>11</v>
      </c>
      <c r="B94" s="11" t="s">
        <v>7</v>
      </c>
      <c r="C94" s="35">
        <v>0</v>
      </c>
      <c r="D94" s="35">
        <v>647687525</v>
      </c>
      <c r="E94" s="32">
        <f t="shared" si="96"/>
        <v>0</v>
      </c>
      <c r="F94" s="35">
        <v>0</v>
      </c>
      <c r="G94" s="35">
        <v>236395520947</v>
      </c>
      <c r="H94" s="32">
        <f t="shared" si="97"/>
        <v>0</v>
      </c>
      <c r="I94" s="35">
        <v>3038370254</v>
      </c>
      <c r="J94" s="35">
        <v>236395520947</v>
      </c>
      <c r="K94" s="32">
        <f t="shared" si="98"/>
        <v>1.2852909572179263E-2</v>
      </c>
      <c r="L94" s="35">
        <v>3363020198</v>
      </c>
      <c r="M94" s="35">
        <v>236395520947</v>
      </c>
      <c r="N94" s="32">
        <f t="shared" si="99"/>
        <v>1.4226243308366197E-2</v>
      </c>
      <c r="O94" s="35">
        <v>2984692583</v>
      </c>
      <c r="P94" s="35">
        <v>537906477029</v>
      </c>
      <c r="Q94" s="32">
        <f t="shared" si="100"/>
        <v>5.5487202896035903E-3</v>
      </c>
      <c r="R94" s="35">
        <v>2698408233281</v>
      </c>
      <c r="S94" s="35">
        <v>4243639789954</v>
      </c>
      <c r="T94" s="32">
        <f t="shared" si="101"/>
        <v>0.63587117824395978</v>
      </c>
      <c r="U94" s="35">
        <v>491148921281</v>
      </c>
      <c r="V94" s="35">
        <v>537906477029</v>
      </c>
      <c r="W94" s="32">
        <f t="shared" si="102"/>
        <v>0.91307493450115274</v>
      </c>
      <c r="X94" s="35">
        <v>2245096221</v>
      </c>
      <c r="Y94" s="35">
        <v>6328446529189</v>
      </c>
      <c r="Z94" s="32">
        <f t="shared" si="103"/>
        <v>3.5476261206361372E-4</v>
      </c>
      <c r="AA94" s="35">
        <v>0</v>
      </c>
      <c r="AB94" s="35">
        <v>2245096221</v>
      </c>
      <c r="AC94" s="32">
        <f t="shared" si="104"/>
        <v>0</v>
      </c>
      <c r="AD94" s="35">
        <v>4240669424761</v>
      </c>
      <c r="AE94" s="35">
        <v>4243639789954</v>
      </c>
      <c r="AF94" s="34">
        <f t="shared" si="105"/>
        <v>0.99930004304323106</v>
      </c>
      <c r="AG94" s="33">
        <v>0</v>
      </c>
      <c r="AH94" s="32">
        <v>0</v>
      </c>
      <c r="AI94" s="32">
        <v>1.2852909572179263E-2</v>
      </c>
      <c r="AJ94" s="32">
        <v>1.4226243308366197E-2</v>
      </c>
      <c r="AK94" s="32">
        <v>5.5487202896035903E-3</v>
      </c>
      <c r="AL94" s="32">
        <v>0.63587117824395978</v>
      </c>
      <c r="AM94" s="32">
        <v>0.91307493450115274</v>
      </c>
      <c r="AN94" s="32">
        <v>3.5476261206361372E-4</v>
      </c>
      <c r="AO94" s="32">
        <v>0</v>
      </c>
      <c r="AP94" s="34">
        <v>0.99930004304323106</v>
      </c>
      <c r="AQ94" s="33">
        <f t="shared" si="106"/>
        <v>0</v>
      </c>
      <c r="AR94" s="32">
        <f t="shared" si="107"/>
        <v>0</v>
      </c>
      <c r="AS94" s="32">
        <f t="shared" si="108"/>
        <v>1.0025269466299826E-3</v>
      </c>
      <c r="AT94" s="32">
        <f t="shared" si="109"/>
        <v>9.8161078827726763E-4</v>
      </c>
      <c r="AU94" s="32">
        <f t="shared" si="110"/>
        <v>1.98413773490725E-3</v>
      </c>
      <c r="AV94" s="32">
        <f t="shared" si="111"/>
        <v>6.8249259562124149E-4</v>
      </c>
      <c r="AW94" s="32">
        <f t="shared" si="112"/>
        <v>8.3426298585607517E-2</v>
      </c>
      <c r="AX94" s="32">
        <f t="shared" si="113"/>
        <v>0.1422570747952796</v>
      </c>
      <c r="AY94" s="32">
        <f t="shared" si="114"/>
        <v>0.22636586597650837</v>
      </c>
      <c r="AZ94" s="32">
        <f t="shared" si="115"/>
        <v>3.3950781974487833E-5</v>
      </c>
      <c r="BA94" s="32">
        <f t="shared" si="116"/>
        <v>0</v>
      </c>
      <c r="BB94" s="32">
        <f t="shared" si="117"/>
        <v>0.10722489461853869</v>
      </c>
      <c r="BC94" s="32">
        <f t="shared" si="118"/>
        <v>0.10725884540051318</v>
      </c>
      <c r="BD94" s="32">
        <f t="shared" si="119"/>
        <v>0.33560884911192879</v>
      </c>
    </row>
    <row r="95" spans="1:56" x14ac:dyDescent="0.3">
      <c r="A95" s="2">
        <v>12</v>
      </c>
      <c r="B95" s="11" t="s">
        <v>5</v>
      </c>
      <c r="C95" s="35">
        <v>0</v>
      </c>
      <c r="D95" s="35">
        <v>638322804</v>
      </c>
      <c r="E95" s="32">
        <f t="shared" si="96"/>
        <v>0</v>
      </c>
      <c r="F95" s="35">
        <v>0</v>
      </c>
      <c r="G95" s="35">
        <v>186331067692</v>
      </c>
      <c r="H95" s="32">
        <f t="shared" si="97"/>
        <v>0</v>
      </c>
      <c r="I95" s="35">
        <v>3485196258</v>
      </c>
      <c r="J95" s="35">
        <v>186331067692</v>
      </c>
      <c r="K95" s="32">
        <f t="shared" si="98"/>
        <v>1.8704321835159188E-2</v>
      </c>
      <c r="L95" s="35">
        <v>876522149</v>
      </c>
      <c r="M95" s="35">
        <v>186331067692</v>
      </c>
      <c r="N95" s="32">
        <f t="shared" si="99"/>
        <v>4.7041116645607723E-3</v>
      </c>
      <c r="O95" s="35">
        <v>81173396971</v>
      </c>
      <c r="P95" s="35">
        <v>542199281067</v>
      </c>
      <c r="Q95" s="32">
        <f t="shared" si="100"/>
        <v>0.14971136961166376</v>
      </c>
      <c r="R95" s="35">
        <v>2674886563505</v>
      </c>
      <c r="S95" s="35">
        <v>4899744739056</v>
      </c>
      <c r="T95" s="32">
        <f t="shared" si="101"/>
        <v>0.54592365642712071</v>
      </c>
      <c r="U95" s="35">
        <v>522583048937</v>
      </c>
      <c r="V95" s="35">
        <v>542199281067</v>
      </c>
      <c r="W95" s="32">
        <f t="shared" si="102"/>
        <v>0.96382099199505211</v>
      </c>
      <c r="X95" s="35">
        <v>58367069139</v>
      </c>
      <c r="Y95" s="35">
        <v>7064008145080</v>
      </c>
      <c r="Z95" s="32">
        <f t="shared" si="103"/>
        <v>8.2625993543979682E-3</v>
      </c>
      <c r="AA95" s="35">
        <v>55892688</v>
      </c>
      <c r="AB95" s="35">
        <v>58367069139</v>
      </c>
      <c r="AC95" s="32">
        <f t="shared" si="104"/>
        <v>9.5760655493755712E-4</v>
      </c>
      <c r="AD95" s="35">
        <v>4899191401202</v>
      </c>
      <c r="AE95" s="35">
        <v>4899744739056</v>
      </c>
      <c r="AF95" s="34">
        <f t="shared" si="105"/>
        <v>0.99988706802426064</v>
      </c>
      <c r="AG95" s="33">
        <v>0</v>
      </c>
      <c r="AH95" s="32">
        <v>0</v>
      </c>
      <c r="AI95" s="32">
        <v>1.8704321835159188E-2</v>
      </c>
      <c r="AJ95" s="32">
        <v>4.7041116645607723E-3</v>
      </c>
      <c r="AK95" s="32">
        <v>0.14971136961166376</v>
      </c>
      <c r="AL95" s="32">
        <v>0.54592365642712071</v>
      </c>
      <c r="AM95" s="32">
        <v>0.96382099199505211</v>
      </c>
      <c r="AN95" s="32">
        <v>8.2625993543979682E-3</v>
      </c>
      <c r="AO95" s="32">
        <v>9.5760655493755712E-4</v>
      </c>
      <c r="AP95" s="34">
        <v>0.99988706802426064</v>
      </c>
      <c r="AQ95" s="33">
        <f t="shared" si="106"/>
        <v>0</v>
      </c>
      <c r="AR95" s="32">
        <f t="shared" si="107"/>
        <v>0</v>
      </c>
      <c r="AS95" s="32">
        <f t="shared" si="108"/>
        <v>1.4589371031424167E-3</v>
      </c>
      <c r="AT95" s="32">
        <f t="shared" si="109"/>
        <v>3.2458370485469325E-4</v>
      </c>
      <c r="AU95" s="32">
        <f t="shared" si="110"/>
        <v>1.78352080799711E-3</v>
      </c>
      <c r="AV95" s="32">
        <f t="shared" si="111"/>
        <v>1.8414498462234641E-2</v>
      </c>
      <c r="AW95" s="32">
        <f t="shared" si="112"/>
        <v>7.1625183723238228E-2</v>
      </c>
      <c r="AX95" s="32">
        <f t="shared" si="113"/>
        <v>0.15016331055282911</v>
      </c>
      <c r="AY95" s="32">
        <f t="shared" si="114"/>
        <v>0.24020299273830198</v>
      </c>
      <c r="AZ95" s="32">
        <f t="shared" si="115"/>
        <v>7.9073075821588549E-4</v>
      </c>
      <c r="BA95" s="32">
        <f t="shared" si="116"/>
        <v>8.3311770279567455E-5</v>
      </c>
      <c r="BB95" s="32">
        <f t="shared" si="117"/>
        <v>0.10728788239900315</v>
      </c>
      <c r="BC95" s="32">
        <f t="shared" si="118"/>
        <v>0.1081619249274986</v>
      </c>
      <c r="BD95" s="32">
        <f t="shared" si="119"/>
        <v>0.35014843847379767</v>
      </c>
    </row>
    <row r="96" spans="1:56" x14ac:dyDescent="0.3">
      <c r="A96" s="2">
        <v>13</v>
      </c>
      <c r="B96" s="11" t="s">
        <v>3</v>
      </c>
      <c r="C96" s="35">
        <v>0</v>
      </c>
      <c r="D96" s="35">
        <v>339000000</v>
      </c>
      <c r="E96" s="32">
        <f t="shared" si="96"/>
        <v>0</v>
      </c>
      <c r="F96" s="35">
        <v>0</v>
      </c>
      <c r="G96" s="35">
        <v>1790194000000</v>
      </c>
      <c r="H96" s="32">
        <f t="shared" si="97"/>
        <v>0</v>
      </c>
      <c r="I96" s="35">
        <v>43457000000</v>
      </c>
      <c r="J96" s="35">
        <v>1790194000000</v>
      </c>
      <c r="K96" s="32">
        <f t="shared" si="98"/>
        <v>2.4275022707036222E-2</v>
      </c>
      <c r="L96" s="35">
        <v>15976000000</v>
      </c>
      <c r="M96" s="35">
        <v>1790194000000</v>
      </c>
      <c r="N96" s="32">
        <f t="shared" si="99"/>
        <v>8.9241724639899361E-3</v>
      </c>
      <c r="O96" s="35">
        <v>1302549000000</v>
      </c>
      <c r="P96" s="35">
        <v>3460415000000</v>
      </c>
      <c r="Q96" s="32">
        <f t="shared" si="100"/>
        <v>0.37641410062087927</v>
      </c>
      <c r="R96" s="35">
        <v>0</v>
      </c>
      <c r="S96" s="35">
        <v>7277163000000</v>
      </c>
      <c r="T96" s="32">
        <f t="shared" si="101"/>
        <v>0</v>
      </c>
      <c r="U96" s="35">
        <v>3447266000000</v>
      </c>
      <c r="V96" s="35">
        <v>3460415000000</v>
      </c>
      <c r="W96" s="32">
        <f t="shared" si="102"/>
        <v>0.99620016674300627</v>
      </c>
      <c r="X96" s="35">
        <v>965311000000</v>
      </c>
      <c r="Y96" s="35">
        <v>12039275000000</v>
      </c>
      <c r="Z96" s="32">
        <f t="shared" si="103"/>
        <v>8.0180160350187199E-2</v>
      </c>
      <c r="AA96" s="35">
        <v>0</v>
      </c>
      <c r="AB96" s="35">
        <v>965311000000</v>
      </c>
      <c r="AC96" s="32">
        <f t="shared" si="104"/>
        <v>0</v>
      </c>
      <c r="AD96" s="35">
        <v>7277011000000</v>
      </c>
      <c r="AE96" s="35">
        <v>7277163000000</v>
      </c>
      <c r="AF96" s="34">
        <f t="shared" si="105"/>
        <v>0.99997911273940132</v>
      </c>
      <c r="AG96" s="33">
        <v>0</v>
      </c>
      <c r="AH96" s="32">
        <v>0</v>
      </c>
      <c r="AI96" s="32">
        <v>2.4275022707036222E-2</v>
      </c>
      <c r="AJ96" s="32">
        <v>8.9241724639899361E-3</v>
      </c>
      <c r="AK96" s="32">
        <v>0.37641410062087927</v>
      </c>
      <c r="AL96" s="32">
        <v>0</v>
      </c>
      <c r="AM96" s="32">
        <v>0.99620016674300627</v>
      </c>
      <c r="AN96" s="32">
        <v>8.0180160350187199E-2</v>
      </c>
      <c r="AO96" s="32">
        <v>0</v>
      </c>
      <c r="AP96" s="34">
        <v>0.99997911273940132</v>
      </c>
      <c r="AQ96" s="33">
        <f t="shared" si="106"/>
        <v>0</v>
      </c>
      <c r="AR96" s="32">
        <f t="shared" si="107"/>
        <v>0</v>
      </c>
      <c r="AS96" s="32">
        <f t="shared" si="108"/>
        <v>1.8934517711488253E-3</v>
      </c>
      <c r="AT96" s="32">
        <f t="shared" si="109"/>
        <v>6.1576790001530558E-4</v>
      </c>
      <c r="AU96" s="32">
        <f t="shared" si="110"/>
        <v>2.5092196711641308E-3</v>
      </c>
      <c r="AV96" s="32">
        <f t="shared" si="111"/>
        <v>4.6298934376368145E-2</v>
      </c>
      <c r="AW96" s="32">
        <f t="shared" si="112"/>
        <v>0</v>
      </c>
      <c r="AX96" s="32">
        <f t="shared" si="113"/>
        <v>0.15520798597856036</v>
      </c>
      <c r="AY96" s="32">
        <f t="shared" si="114"/>
        <v>0.20150692035492851</v>
      </c>
      <c r="AZ96" s="32">
        <f t="shared" si="115"/>
        <v>7.6732413455129151E-3</v>
      </c>
      <c r="BA96" s="32">
        <f t="shared" si="116"/>
        <v>0</v>
      </c>
      <c r="BB96" s="32">
        <f t="shared" si="117"/>
        <v>0.10729775879693774</v>
      </c>
      <c r="BC96" s="32">
        <f t="shared" si="118"/>
        <v>0.11497100014245067</v>
      </c>
      <c r="BD96" s="32">
        <f t="shared" si="119"/>
        <v>0.31898714016854329</v>
      </c>
    </row>
    <row r="97" spans="1:56" x14ac:dyDescent="0.3">
      <c r="A97" s="2">
        <v>14</v>
      </c>
      <c r="B97" s="11" t="s">
        <v>1</v>
      </c>
      <c r="C97" s="35">
        <v>0</v>
      </c>
      <c r="D97" s="35">
        <v>100000000</v>
      </c>
      <c r="E97" s="32">
        <f t="shared" si="96"/>
        <v>0</v>
      </c>
      <c r="F97" s="35">
        <v>0</v>
      </c>
      <c r="G97" s="35">
        <v>66296000000</v>
      </c>
      <c r="H97" s="32">
        <f t="shared" si="97"/>
        <v>0</v>
      </c>
      <c r="I97" s="35">
        <v>619000000</v>
      </c>
      <c r="J97" s="35">
        <v>66296000000</v>
      </c>
      <c r="K97" s="32">
        <f t="shared" si="98"/>
        <v>9.3369132376010626E-3</v>
      </c>
      <c r="L97" s="35">
        <v>371000000</v>
      </c>
      <c r="M97" s="35">
        <v>66296000000</v>
      </c>
      <c r="N97" s="32">
        <f t="shared" si="99"/>
        <v>5.5961143960419936E-3</v>
      </c>
      <c r="O97" s="35">
        <v>-88265000000</v>
      </c>
      <c r="P97" s="35">
        <v>67796000000</v>
      </c>
      <c r="Q97" s="32">
        <f t="shared" si="100"/>
        <v>-1.3019204672842055</v>
      </c>
      <c r="R97" s="35">
        <v>0</v>
      </c>
      <c r="S97" s="35">
        <v>72237000000</v>
      </c>
      <c r="T97" s="32">
        <f t="shared" si="101"/>
        <v>0</v>
      </c>
      <c r="U97" s="35">
        <v>61445000000</v>
      </c>
      <c r="V97" s="35">
        <v>67796000000</v>
      </c>
      <c r="W97" s="32">
        <f t="shared" si="102"/>
        <v>0.90632190689716208</v>
      </c>
      <c r="X97" s="35">
        <v>-64720000000</v>
      </c>
      <c r="Y97" s="35">
        <v>661912000000</v>
      </c>
      <c r="Z97" s="32">
        <f t="shared" si="103"/>
        <v>-9.7777348046265963E-2</v>
      </c>
      <c r="AA97" s="35">
        <v>0</v>
      </c>
      <c r="AB97" s="35">
        <v>-64720000000</v>
      </c>
      <c r="AC97" s="32">
        <f t="shared" si="104"/>
        <v>0</v>
      </c>
      <c r="AD97" s="35">
        <v>72237000000</v>
      </c>
      <c r="AE97" s="35">
        <v>72237000000</v>
      </c>
      <c r="AF97" s="34">
        <f t="shared" si="105"/>
        <v>1</v>
      </c>
      <c r="AG97" s="33">
        <v>0</v>
      </c>
      <c r="AH97" s="32">
        <v>0</v>
      </c>
      <c r="AI97" s="32">
        <v>9.3369132376010626E-3</v>
      </c>
      <c r="AJ97" s="32">
        <v>5.5961143960419936E-3</v>
      </c>
      <c r="AK97" s="32">
        <v>-1.3019204672842055</v>
      </c>
      <c r="AL97" s="32">
        <v>0</v>
      </c>
      <c r="AM97" s="32">
        <v>0.90632190689716208</v>
      </c>
      <c r="AN97" s="32">
        <v>-9.7777348046265963E-2</v>
      </c>
      <c r="AO97" s="32">
        <v>0</v>
      </c>
      <c r="AP97" s="34">
        <v>1</v>
      </c>
      <c r="AQ97" s="33">
        <f t="shared" si="106"/>
        <v>0</v>
      </c>
      <c r="AR97" s="32">
        <f t="shared" si="107"/>
        <v>0</v>
      </c>
      <c r="AS97" s="32">
        <f t="shared" si="108"/>
        <v>7.2827923253288289E-4</v>
      </c>
      <c r="AT97" s="32">
        <f t="shared" si="109"/>
        <v>3.8613189332689754E-4</v>
      </c>
      <c r="AU97" s="32">
        <f t="shared" si="110"/>
        <v>1.1144111258597805E-3</v>
      </c>
      <c r="AV97" s="32">
        <f t="shared" si="111"/>
        <v>-0.16013621747595727</v>
      </c>
      <c r="AW97" s="32">
        <f t="shared" si="112"/>
        <v>0</v>
      </c>
      <c r="AX97" s="32">
        <f t="shared" si="113"/>
        <v>0.14120495309457784</v>
      </c>
      <c r="AY97" s="32">
        <f t="shared" si="114"/>
        <v>-1.8931264381379431E-2</v>
      </c>
      <c r="AZ97" s="32">
        <f t="shared" si="115"/>
        <v>-9.3572922080276538E-3</v>
      </c>
      <c r="BA97" s="32">
        <f t="shared" si="116"/>
        <v>0</v>
      </c>
      <c r="BB97" s="32">
        <f t="shared" si="117"/>
        <v>0.10729999999999999</v>
      </c>
      <c r="BC97" s="32">
        <f t="shared" si="118"/>
        <v>9.7942707791972339E-2</v>
      </c>
      <c r="BD97" s="32">
        <f t="shared" si="119"/>
        <v>8.0125854536452684E-2</v>
      </c>
    </row>
    <row r="98" spans="1:56" x14ac:dyDescent="0.3">
      <c r="AQ98" s="24">
        <f>SUM(AQ86:AQ97)</f>
        <v>0.12341818899414814</v>
      </c>
      <c r="AR98" s="24">
        <f t="shared" ref="AR98:BD98" si="120">SUM(AR86:AR97)</f>
        <v>2.9022810311533399E-3</v>
      </c>
      <c r="AS98" s="24">
        <f t="shared" si="120"/>
        <v>1.2362135749029966E-2</v>
      </c>
      <c r="AT98" s="24">
        <f t="shared" si="120"/>
        <v>1.3287232485946562E-2</v>
      </c>
      <c r="AU98" s="24">
        <f t="shared" si="120"/>
        <v>0.15196983826027796</v>
      </c>
      <c r="AV98" s="24">
        <f t="shared" si="120"/>
        <v>-3.7814117183639098E-2</v>
      </c>
      <c r="AW98" s="24">
        <f t="shared" si="120"/>
        <v>0.65061648567436769</v>
      </c>
      <c r="AX98" s="24">
        <f t="shared" si="120"/>
        <v>1.7040207766966506</v>
      </c>
      <c r="AY98" s="24">
        <f t="shared" si="120"/>
        <v>2.3168231451873793</v>
      </c>
      <c r="AZ98" s="24">
        <f t="shared" si="120"/>
        <v>2.3435892268171103E-3</v>
      </c>
      <c r="BA98" s="24">
        <f t="shared" si="120"/>
        <v>3.9612778310297629E-2</v>
      </c>
      <c r="BB98" s="24">
        <f t="shared" si="120"/>
        <v>1.2689195544957763</v>
      </c>
      <c r="BC98" s="24">
        <f t="shared" si="120"/>
        <v>1.3108759220328912</v>
      </c>
      <c r="BD98" s="24">
        <f t="shared" si="120"/>
        <v>3.7796689054805479</v>
      </c>
    </row>
    <row r="99" spans="1:56" x14ac:dyDescent="0.3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U99" s="7">
        <f>AU98/4</f>
        <v>3.799245956506949E-2</v>
      </c>
      <c r="AY99" s="7">
        <f>AY98/3</f>
        <v>0.77227438172912644</v>
      </c>
      <c r="BC99" s="7">
        <f>BC98/3</f>
        <v>0.43695864067763041</v>
      </c>
    </row>
    <row r="100" spans="1:56" x14ac:dyDescent="0.3">
      <c r="A100" s="30"/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4"/>
      <c r="AH100" s="27"/>
      <c r="AI100" s="26"/>
      <c r="AJ100" s="25"/>
      <c r="AK100" s="24"/>
      <c r="AL100" s="24"/>
      <c r="AM100" s="24"/>
      <c r="AN100" s="24"/>
      <c r="AO100" s="24"/>
      <c r="AP100" s="24"/>
      <c r="AQ100" s="24"/>
      <c r="AR100" s="27"/>
      <c r="AS100" s="26"/>
      <c r="AT100" s="25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</row>
    <row r="101" spans="1:56" x14ac:dyDescent="0.3">
      <c r="A101" s="30"/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4"/>
      <c r="AH101" s="27"/>
      <c r="AI101" s="26"/>
      <c r="AJ101" s="25"/>
      <c r="AK101" s="24"/>
      <c r="AL101" s="24"/>
      <c r="AM101" s="24"/>
      <c r="AN101" s="24"/>
      <c r="AO101" s="24"/>
      <c r="AP101" s="24"/>
      <c r="AQ101" s="24"/>
      <c r="AR101" s="27"/>
      <c r="AS101" s="26"/>
      <c r="AT101" s="25"/>
      <c r="AU101" s="77">
        <f>AU99+AU80+AU61+AU42+AU23</f>
        <v>0.21480679382938947</v>
      </c>
      <c r="AV101" s="76"/>
      <c r="AW101" s="76"/>
      <c r="AX101" s="76"/>
      <c r="AY101" s="77">
        <f t="shared" ref="AV101:BC101" si="121">AY99+AY80+AY61+AY42+AY23</f>
        <v>3.717494411518325</v>
      </c>
      <c r="AZ101" s="76"/>
      <c r="BA101" s="76"/>
      <c r="BB101" s="76"/>
      <c r="BC101" s="77">
        <f t="shared" si="121"/>
        <v>2.2559384808870044</v>
      </c>
      <c r="BD101" s="24"/>
    </row>
    <row r="102" spans="1:56" x14ac:dyDescent="0.3">
      <c r="A102" s="30"/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4"/>
      <c r="AH102" s="27"/>
      <c r="AI102" s="26"/>
      <c r="AJ102" s="25"/>
      <c r="AK102" s="24"/>
      <c r="AL102" s="24"/>
      <c r="AM102" s="24"/>
      <c r="AN102" s="24"/>
      <c r="AO102" s="24"/>
      <c r="AP102" s="24"/>
      <c r="AQ102" s="24"/>
      <c r="AR102" s="27"/>
      <c r="AS102" s="26"/>
      <c r="AT102" s="25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</row>
    <row r="103" spans="1:56" x14ac:dyDescent="0.3">
      <c r="A103" s="30"/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4"/>
      <c r="AH103" s="27"/>
      <c r="AI103" s="26"/>
      <c r="AJ103" s="25"/>
      <c r="AK103" s="24"/>
      <c r="AL103" s="24"/>
      <c r="AM103" s="24"/>
      <c r="AN103" s="24"/>
      <c r="AO103" s="24"/>
      <c r="AP103" s="24"/>
      <c r="AQ103" s="24"/>
      <c r="AR103" s="27"/>
      <c r="AS103" s="26"/>
      <c r="AT103" s="25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</row>
    <row r="104" spans="1:56" x14ac:dyDescent="0.3">
      <c r="A104" s="30"/>
      <c r="B104" s="29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4"/>
      <c r="AH104" s="27"/>
      <c r="AI104" s="26"/>
      <c r="AJ104" s="25"/>
      <c r="AK104" s="24"/>
      <c r="AL104" s="24"/>
      <c r="AM104" s="24"/>
      <c r="AN104" s="24"/>
      <c r="AO104" s="24"/>
      <c r="AP104" s="24"/>
      <c r="AQ104" s="24"/>
      <c r="AR104" s="27"/>
      <c r="AS104" s="26"/>
      <c r="AT104" s="25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</row>
    <row r="105" spans="1:56" x14ac:dyDescent="0.3">
      <c r="A105" s="30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4"/>
      <c r="AH105" s="27"/>
      <c r="AI105" s="26"/>
      <c r="AJ105" s="25"/>
      <c r="AK105" s="24"/>
      <c r="AL105" s="24"/>
      <c r="AM105" s="24"/>
      <c r="AN105" s="24"/>
      <c r="AO105" s="24"/>
      <c r="AP105" s="24"/>
      <c r="AQ105" s="24"/>
      <c r="AR105" s="27"/>
      <c r="AS105" s="26"/>
      <c r="AT105" s="25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</row>
    <row r="106" spans="1:56" x14ac:dyDescent="0.3">
      <c r="A106" s="30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4"/>
      <c r="AH106" s="27"/>
      <c r="AI106" s="26"/>
      <c r="AJ106" s="25"/>
      <c r="AK106" s="24"/>
      <c r="AL106" s="24"/>
      <c r="AM106" s="24"/>
      <c r="AN106" s="24"/>
      <c r="AO106" s="24"/>
      <c r="AP106" s="24"/>
      <c r="AQ106" s="24"/>
      <c r="AR106" s="27"/>
      <c r="AS106" s="26"/>
      <c r="AT106" s="25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</row>
    <row r="107" spans="1:56" x14ac:dyDescent="0.3">
      <c r="A107" s="30"/>
      <c r="B107" s="29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4"/>
      <c r="AH107" s="27"/>
      <c r="AI107" s="26"/>
      <c r="AJ107" s="25"/>
      <c r="AK107" s="24"/>
      <c r="AL107" s="24"/>
      <c r="AM107" s="24"/>
      <c r="AN107" s="24"/>
      <c r="AO107" s="24"/>
      <c r="AP107" s="24"/>
      <c r="AQ107" s="24"/>
      <c r="AR107" s="27"/>
      <c r="AS107" s="26"/>
      <c r="AT107" s="25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</row>
    <row r="108" spans="1:56" x14ac:dyDescent="0.3">
      <c r="A108" s="30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4"/>
      <c r="AH108" s="27"/>
      <c r="AI108" s="26"/>
      <c r="AJ108" s="25"/>
      <c r="AK108" s="24"/>
      <c r="AL108" s="24"/>
      <c r="AM108" s="24"/>
      <c r="AN108" s="24"/>
      <c r="AO108" s="24"/>
      <c r="AP108" s="24"/>
      <c r="AQ108" s="24"/>
      <c r="AR108" s="27"/>
      <c r="AS108" s="26"/>
      <c r="AT108" s="25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</row>
    <row r="109" spans="1:56" x14ac:dyDescent="0.3">
      <c r="A109" s="30"/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4"/>
      <c r="AH109" s="27"/>
      <c r="AI109" s="26"/>
      <c r="AJ109" s="25"/>
      <c r="AK109" s="24"/>
      <c r="AL109" s="24"/>
      <c r="AM109" s="24"/>
      <c r="AN109" s="24"/>
      <c r="AO109" s="24"/>
      <c r="AP109" s="24"/>
      <c r="AQ109" s="24"/>
      <c r="AR109" s="27"/>
      <c r="AS109" s="26"/>
      <c r="AT109" s="25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</row>
    <row r="110" spans="1:56" x14ac:dyDescent="0.3">
      <c r="A110" s="30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4"/>
      <c r="AH110" s="27"/>
      <c r="AI110" s="26"/>
      <c r="AJ110" s="25"/>
      <c r="AK110" s="24"/>
      <c r="AL110" s="24"/>
      <c r="AM110" s="24"/>
      <c r="AN110" s="24"/>
      <c r="AO110" s="24"/>
      <c r="AP110" s="24"/>
      <c r="AQ110" s="24"/>
      <c r="AR110" s="27"/>
      <c r="AS110" s="26"/>
      <c r="AT110" s="25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</row>
    <row r="111" spans="1:56" x14ac:dyDescent="0.3">
      <c r="A111" s="30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4"/>
      <c r="AH111" s="27"/>
      <c r="AI111" s="26"/>
      <c r="AJ111" s="25"/>
      <c r="AK111" s="24"/>
      <c r="AL111" s="24"/>
      <c r="AM111" s="24"/>
      <c r="AN111" s="24"/>
      <c r="AO111" s="24"/>
      <c r="AP111" s="24"/>
      <c r="AQ111" s="24"/>
      <c r="AR111" s="27"/>
      <c r="AS111" s="26"/>
      <c r="AT111" s="25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</row>
    <row r="112" spans="1:56" x14ac:dyDescent="0.3">
      <c r="A112" s="30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4"/>
      <c r="AH112" s="27"/>
      <c r="AI112" s="26"/>
      <c r="AJ112" s="25"/>
      <c r="AK112" s="24"/>
      <c r="AL112" s="24"/>
      <c r="AM112" s="24"/>
      <c r="AN112" s="24"/>
      <c r="AO112" s="24"/>
      <c r="AP112" s="24"/>
      <c r="AQ112" s="24"/>
      <c r="AR112" s="27"/>
      <c r="AS112" s="26"/>
      <c r="AT112" s="25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</row>
    <row r="113" spans="1:56" x14ac:dyDescent="0.3">
      <c r="A113" s="30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4"/>
      <c r="AH113" s="27"/>
      <c r="AI113" s="26"/>
      <c r="AJ113" s="25"/>
      <c r="AK113" s="24"/>
      <c r="AL113" s="24"/>
      <c r="AM113" s="24"/>
      <c r="AN113" s="24"/>
      <c r="AO113" s="24"/>
      <c r="AP113" s="24"/>
      <c r="AQ113" s="24"/>
      <c r="AR113" s="27"/>
      <c r="AS113" s="26"/>
      <c r="AT113" s="25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</row>
  </sheetData>
  <mergeCells count="152">
    <mergeCell ref="A1:N1"/>
    <mergeCell ref="A2:N2"/>
    <mergeCell ref="AK82:AK83"/>
    <mergeCell ref="AL82:AL83"/>
    <mergeCell ref="AM82:AM83"/>
    <mergeCell ref="AN82:AN83"/>
    <mergeCell ref="AI63:AI64"/>
    <mergeCell ref="AJ63:AJ64"/>
    <mergeCell ref="AK63:AK64"/>
    <mergeCell ref="AL63:AL64"/>
    <mergeCell ref="AV81:AY81"/>
    <mergeCell ref="AZ81:BC81"/>
    <mergeCell ref="BD81:BD83"/>
    <mergeCell ref="C82:E82"/>
    <mergeCell ref="F82:H82"/>
    <mergeCell ref="I82:K82"/>
    <mergeCell ref="L82:N82"/>
    <mergeCell ref="O82:Q82"/>
    <mergeCell ref="R82:T82"/>
    <mergeCell ref="AO82:AO83"/>
    <mergeCell ref="AP82:AP83"/>
    <mergeCell ref="AA82:AC82"/>
    <mergeCell ref="AD82:AF82"/>
    <mergeCell ref="AG82:AG83"/>
    <mergeCell ref="AH82:AH83"/>
    <mergeCell ref="AI82:AI83"/>
    <mergeCell ref="AJ82:AJ83"/>
    <mergeCell ref="A81:A83"/>
    <mergeCell ref="B81:B83"/>
    <mergeCell ref="C81:AF81"/>
    <mergeCell ref="AG81:AJ81"/>
    <mergeCell ref="AK81:AM81"/>
    <mergeCell ref="AN81:AP81"/>
    <mergeCell ref="U82:W82"/>
    <mergeCell ref="X82:Z82"/>
    <mergeCell ref="AQ81:AU81"/>
    <mergeCell ref="AZ62:BC62"/>
    <mergeCell ref="BD62:BD64"/>
    <mergeCell ref="C63:E63"/>
    <mergeCell ref="F63:H63"/>
    <mergeCell ref="I63:K63"/>
    <mergeCell ref="L63:N63"/>
    <mergeCell ref="O63:Q63"/>
    <mergeCell ref="R63:T63"/>
    <mergeCell ref="AM63:AM64"/>
    <mergeCell ref="AN63:AN64"/>
    <mergeCell ref="U63:W63"/>
    <mergeCell ref="X63:Z63"/>
    <mergeCell ref="AA63:AC63"/>
    <mergeCell ref="AD63:AF63"/>
    <mergeCell ref="AG63:AG64"/>
    <mergeCell ref="AH63:AH64"/>
    <mergeCell ref="AO63:AO64"/>
    <mergeCell ref="AP63:AP64"/>
    <mergeCell ref="AP44:AP45"/>
    <mergeCell ref="A62:A64"/>
    <mergeCell ref="B62:B64"/>
    <mergeCell ref="C62:AF62"/>
    <mergeCell ref="AG62:AJ62"/>
    <mergeCell ref="AK62:AM62"/>
    <mergeCell ref="AN62:AP62"/>
    <mergeCell ref="AQ62:AU62"/>
    <mergeCell ref="AV62:AY62"/>
    <mergeCell ref="AN43:AP43"/>
    <mergeCell ref="AQ43:AU43"/>
    <mergeCell ref="AV43:AY43"/>
    <mergeCell ref="AZ43:BC43"/>
    <mergeCell ref="BD43:BD45"/>
    <mergeCell ref="C44:E44"/>
    <mergeCell ref="F44:H44"/>
    <mergeCell ref="I44:K44"/>
    <mergeCell ref="L44:N44"/>
    <mergeCell ref="O44:Q44"/>
    <mergeCell ref="R44:T44"/>
    <mergeCell ref="U44:W44"/>
    <mergeCell ref="X44:Z44"/>
    <mergeCell ref="AA44:AC44"/>
    <mergeCell ref="AD44:AF44"/>
    <mergeCell ref="AG44:AG45"/>
    <mergeCell ref="AH44:AH45"/>
    <mergeCell ref="AI44:AI45"/>
    <mergeCell ref="AJ44:AJ45"/>
    <mergeCell ref="AK44:AK45"/>
    <mergeCell ref="AL44:AL45"/>
    <mergeCell ref="AM44:AM45"/>
    <mergeCell ref="AN44:AN45"/>
    <mergeCell ref="AO44:AO45"/>
    <mergeCell ref="A24:A26"/>
    <mergeCell ref="B24:B26"/>
    <mergeCell ref="C24:AF24"/>
    <mergeCell ref="AD25:AF25"/>
    <mergeCell ref="A43:A45"/>
    <mergeCell ref="B43:B45"/>
    <mergeCell ref="C43:AF43"/>
    <mergeCell ref="AG43:AJ43"/>
    <mergeCell ref="AK43:AM43"/>
    <mergeCell ref="AQ24:AU24"/>
    <mergeCell ref="AV24:AY24"/>
    <mergeCell ref="AZ24:BC24"/>
    <mergeCell ref="BD24:BD26"/>
    <mergeCell ref="C25:E25"/>
    <mergeCell ref="F25:H25"/>
    <mergeCell ref="I25:K25"/>
    <mergeCell ref="L25:N25"/>
    <mergeCell ref="O25:Q25"/>
    <mergeCell ref="R25:T25"/>
    <mergeCell ref="U25:W25"/>
    <mergeCell ref="X25:Z25"/>
    <mergeCell ref="AA25:AC25"/>
    <mergeCell ref="AM25:AM26"/>
    <mergeCell ref="AN25:AN26"/>
    <mergeCell ref="AO25:AO26"/>
    <mergeCell ref="AP25:AP26"/>
    <mergeCell ref="AG25:AG26"/>
    <mergeCell ref="AH25:AH26"/>
    <mergeCell ref="AI25:AI26"/>
    <mergeCell ref="AJ25:AJ26"/>
    <mergeCell ref="AK25:AK26"/>
    <mergeCell ref="AL25:AL26"/>
    <mergeCell ref="AA6:AC6"/>
    <mergeCell ref="AD6:AF6"/>
    <mergeCell ref="C6:E6"/>
    <mergeCell ref="F6:H6"/>
    <mergeCell ref="I6:K6"/>
    <mergeCell ref="L6:N6"/>
    <mergeCell ref="AG24:AJ24"/>
    <mergeCell ref="AK24:AM24"/>
    <mergeCell ref="AN24:AP24"/>
    <mergeCell ref="BD5:BD7"/>
    <mergeCell ref="A5:A7"/>
    <mergeCell ref="B5:B7"/>
    <mergeCell ref="C5:AF5"/>
    <mergeCell ref="AG5:AJ5"/>
    <mergeCell ref="AK5:AM5"/>
    <mergeCell ref="AN5:AP5"/>
    <mergeCell ref="AN6:AN7"/>
    <mergeCell ref="AG6:AG7"/>
    <mergeCell ref="AH6:AH7"/>
    <mergeCell ref="AQ5:AU5"/>
    <mergeCell ref="AV5:AY5"/>
    <mergeCell ref="AZ5:BC5"/>
    <mergeCell ref="AO6:AO7"/>
    <mergeCell ref="AP6:AP7"/>
    <mergeCell ref="O6:Q6"/>
    <mergeCell ref="R6:T6"/>
    <mergeCell ref="U6:W6"/>
    <mergeCell ref="AI6:AI7"/>
    <mergeCell ref="AJ6:AJ7"/>
    <mergeCell ref="AK6:AK7"/>
    <mergeCell ref="AL6:AL7"/>
    <mergeCell ref="AM6:AM7"/>
    <mergeCell ref="X6:Z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1"/>
  <sheetViews>
    <sheetView workbookViewId="0">
      <selection activeCell="G25" sqref="G25"/>
    </sheetView>
  </sheetViews>
  <sheetFormatPr defaultColWidth="9.1796875" defaultRowHeight="13" x14ac:dyDescent="0.3"/>
  <cols>
    <col min="1" max="1" width="6.453125" style="48" customWidth="1"/>
    <col min="2" max="2" width="13.81640625" style="48" bestFit="1" customWidth="1"/>
    <col min="3" max="5" width="9.1796875" style="1"/>
    <col min="6" max="6" width="4.7265625" style="1" customWidth="1"/>
    <col min="7" max="7" width="9.1796875" style="1"/>
    <col min="8" max="8" width="10.54296875" style="1" bestFit="1" customWidth="1"/>
    <col min="9" max="16384" width="9.1796875" style="1"/>
  </cols>
  <sheetData>
    <row r="1" spans="1:12" x14ac:dyDescent="0.3">
      <c r="A1" s="43" t="s">
        <v>32</v>
      </c>
      <c r="B1" s="43" t="s">
        <v>31</v>
      </c>
      <c r="C1" s="43" t="s">
        <v>154</v>
      </c>
      <c r="D1" s="43" t="s">
        <v>153</v>
      </c>
      <c r="E1" s="43" t="s">
        <v>84</v>
      </c>
      <c r="G1" s="75" t="s">
        <v>157</v>
      </c>
      <c r="H1" s="75"/>
      <c r="I1" s="75"/>
      <c r="J1" s="75"/>
      <c r="K1" s="75"/>
      <c r="L1" s="75"/>
    </row>
    <row r="2" spans="1:12" x14ac:dyDescent="0.3">
      <c r="A2" s="2">
        <v>1</v>
      </c>
      <c r="B2" s="11" t="s">
        <v>156</v>
      </c>
      <c r="C2" s="2">
        <v>3</v>
      </c>
      <c r="D2" s="52">
        <v>1.4513211500858958</v>
      </c>
      <c r="E2" s="52">
        <v>0.395228971398767</v>
      </c>
      <c r="G2" s="43" t="s">
        <v>32</v>
      </c>
      <c r="H2" s="43" t="s">
        <v>31</v>
      </c>
      <c r="I2" s="43" t="s">
        <v>155</v>
      </c>
      <c r="J2" s="43" t="s">
        <v>154</v>
      </c>
      <c r="K2" s="43" t="s">
        <v>153</v>
      </c>
      <c r="L2" s="43" t="s">
        <v>84</v>
      </c>
    </row>
    <row r="3" spans="1:12" x14ac:dyDescent="0.3">
      <c r="A3" s="2">
        <v>2</v>
      </c>
      <c r="B3" s="11" t="s">
        <v>152</v>
      </c>
      <c r="C3" s="2">
        <v>2</v>
      </c>
      <c r="D3" s="52">
        <v>-3.5810016077324072</v>
      </c>
      <c r="E3" s="52">
        <v>0.31471489880046621</v>
      </c>
      <c r="G3" s="56">
        <v>1</v>
      </c>
      <c r="H3" s="56" t="s">
        <v>21</v>
      </c>
      <c r="I3" s="56">
        <v>2015</v>
      </c>
      <c r="J3" s="56">
        <v>3</v>
      </c>
      <c r="K3" s="55">
        <v>5.3064561312569323</v>
      </c>
      <c r="L3" s="55">
        <v>0.32262822494445392</v>
      </c>
    </row>
    <row r="4" spans="1:12" x14ac:dyDescent="0.3">
      <c r="A4" s="2">
        <v>3</v>
      </c>
      <c r="B4" s="11" t="s">
        <v>151</v>
      </c>
      <c r="C4" s="2">
        <v>2</v>
      </c>
      <c r="D4" s="52">
        <v>1.3326822666220144</v>
      </c>
      <c r="E4" s="52">
        <v>0.39815799971136323</v>
      </c>
      <c r="G4" s="56">
        <v>2</v>
      </c>
      <c r="H4" s="56" t="s">
        <v>1</v>
      </c>
      <c r="I4" s="56">
        <v>2015</v>
      </c>
      <c r="J4" s="56">
        <v>3</v>
      </c>
      <c r="K4" s="55">
        <v>-11.364027199070344</v>
      </c>
      <c r="L4" s="55">
        <v>-7.2088905668468428E-3</v>
      </c>
    </row>
    <row r="5" spans="1:12" x14ac:dyDescent="0.3">
      <c r="A5" s="2">
        <v>4</v>
      </c>
      <c r="B5" s="11" t="s">
        <v>150</v>
      </c>
      <c r="C5" s="2">
        <v>2</v>
      </c>
      <c r="D5" s="52">
        <v>1.7413047690685421</v>
      </c>
      <c r="E5" s="52">
        <v>0.27911579561906275</v>
      </c>
      <c r="G5" s="56">
        <v>3</v>
      </c>
      <c r="H5" s="56" t="s">
        <v>21</v>
      </c>
      <c r="I5" s="56">
        <v>2016</v>
      </c>
      <c r="J5" s="56">
        <v>2</v>
      </c>
      <c r="K5" s="55">
        <v>38.571466914027233</v>
      </c>
      <c r="L5" s="55">
        <v>0.32769959470221044</v>
      </c>
    </row>
    <row r="6" spans="1:12" x14ac:dyDescent="0.3">
      <c r="A6" s="2">
        <v>5</v>
      </c>
      <c r="B6" s="11" t="s">
        <v>149</v>
      </c>
      <c r="C6" s="2">
        <v>2</v>
      </c>
      <c r="D6" s="52">
        <v>2.0395679096373773</v>
      </c>
      <c r="E6" s="52">
        <v>0.30911257289630967</v>
      </c>
      <c r="G6" s="56">
        <v>4</v>
      </c>
      <c r="H6" s="56" t="s">
        <v>17</v>
      </c>
      <c r="I6" s="56">
        <v>2016</v>
      </c>
      <c r="J6" s="56">
        <v>3</v>
      </c>
      <c r="K6" s="55">
        <v>11.70785255367915</v>
      </c>
      <c r="L6" s="55">
        <v>0.16596733825956572</v>
      </c>
    </row>
    <row r="7" spans="1:12" x14ac:dyDescent="0.3">
      <c r="A7" s="2">
        <v>6</v>
      </c>
      <c r="B7" s="11" t="s">
        <v>148</v>
      </c>
      <c r="C7" s="2">
        <v>2</v>
      </c>
      <c r="D7" s="52">
        <v>1.4575308497263288</v>
      </c>
      <c r="E7" s="52">
        <v>0.35462430341926116</v>
      </c>
      <c r="G7" s="56">
        <v>5</v>
      </c>
      <c r="H7" s="56" t="s">
        <v>1</v>
      </c>
      <c r="I7" s="56">
        <v>2018</v>
      </c>
      <c r="J7" s="56">
        <v>2</v>
      </c>
      <c r="K7" s="55">
        <v>1.2149807062608489</v>
      </c>
      <c r="L7" s="55">
        <v>8.0125854536452684E-2</v>
      </c>
    </row>
    <row r="8" spans="1:12" x14ac:dyDescent="0.3">
      <c r="A8" s="2">
        <v>7</v>
      </c>
      <c r="B8" s="11" t="s">
        <v>147</v>
      </c>
      <c r="C8" s="2">
        <v>2</v>
      </c>
      <c r="D8" s="52">
        <v>1.5979696943419408</v>
      </c>
      <c r="E8" s="52">
        <v>0.27334262403553111</v>
      </c>
      <c r="G8" s="54"/>
    </row>
    <row r="9" spans="1:12" x14ac:dyDescent="0.3">
      <c r="A9" s="2">
        <v>8</v>
      </c>
      <c r="B9" s="11" t="s">
        <v>146</v>
      </c>
      <c r="C9" s="2">
        <v>1</v>
      </c>
      <c r="D9" s="52">
        <v>3.5784322257154617</v>
      </c>
      <c r="E9" s="52">
        <v>0.3945555078274457</v>
      </c>
      <c r="G9" s="54" t="s">
        <v>145</v>
      </c>
    </row>
    <row r="10" spans="1:12" x14ac:dyDescent="0.3">
      <c r="A10" s="2">
        <v>9</v>
      </c>
      <c r="B10" s="11" t="s">
        <v>144</v>
      </c>
      <c r="C10" s="2">
        <v>2</v>
      </c>
      <c r="D10" s="52">
        <v>1.5125574445183458</v>
      </c>
      <c r="E10" s="52">
        <v>0.30861826870765385</v>
      </c>
      <c r="G10" s="54"/>
    </row>
    <row r="11" spans="1:12" x14ac:dyDescent="0.3">
      <c r="A11" s="2">
        <v>10</v>
      </c>
      <c r="B11" s="11" t="s">
        <v>143</v>
      </c>
      <c r="C11" s="2">
        <v>1</v>
      </c>
      <c r="D11" s="52">
        <v>1.7027437226940172</v>
      </c>
      <c r="E11" s="52">
        <v>0.32459677040882862</v>
      </c>
      <c r="G11" s="54"/>
    </row>
    <row r="12" spans="1:12" x14ac:dyDescent="0.3">
      <c r="A12" s="2">
        <v>11</v>
      </c>
      <c r="B12" s="11" t="s">
        <v>142</v>
      </c>
      <c r="C12" s="2">
        <v>2</v>
      </c>
      <c r="D12" s="52">
        <v>2.1261044919854672</v>
      </c>
      <c r="E12" s="52">
        <v>0.28685533683325548</v>
      </c>
      <c r="G12" s="54"/>
    </row>
    <row r="13" spans="1:12" x14ac:dyDescent="0.3">
      <c r="A13" s="2">
        <v>12</v>
      </c>
      <c r="B13" s="11" t="s">
        <v>141</v>
      </c>
      <c r="C13" s="2">
        <v>2</v>
      </c>
      <c r="D13" s="52">
        <v>4.3112300264706009</v>
      </c>
      <c r="E13" s="52">
        <v>0.33267539335688512</v>
      </c>
      <c r="G13" s="54"/>
    </row>
    <row r="14" spans="1:12" x14ac:dyDescent="0.3">
      <c r="A14" s="2">
        <v>13</v>
      </c>
      <c r="B14" s="11" t="s">
        <v>140</v>
      </c>
      <c r="C14" s="2">
        <v>3</v>
      </c>
      <c r="D14" s="52">
        <v>1.5142491115736025</v>
      </c>
      <c r="E14" s="52">
        <v>0.36704375200920525</v>
      </c>
      <c r="G14" s="54"/>
    </row>
    <row r="15" spans="1:12" x14ac:dyDescent="0.3">
      <c r="A15" s="50">
        <v>14</v>
      </c>
      <c r="B15" s="51" t="s">
        <v>139</v>
      </c>
      <c r="C15" s="50">
        <v>3</v>
      </c>
      <c r="D15" s="49">
        <v>5.3064561312569323</v>
      </c>
      <c r="E15" s="49">
        <v>0.32262822494445392</v>
      </c>
      <c r="G15" s="54"/>
    </row>
    <row r="16" spans="1:12" x14ac:dyDescent="0.3">
      <c r="A16" s="2">
        <v>15</v>
      </c>
      <c r="B16" s="11" t="s">
        <v>138</v>
      </c>
      <c r="C16" s="2">
        <v>2</v>
      </c>
      <c r="D16" s="52">
        <v>1.8712363395494069</v>
      </c>
      <c r="E16" s="52">
        <v>0.32853661024185177</v>
      </c>
    </row>
    <row r="17" spans="1:6" s="7" customFormat="1" x14ac:dyDescent="0.3">
      <c r="A17" s="2">
        <v>16</v>
      </c>
      <c r="B17" s="11" t="s">
        <v>137</v>
      </c>
      <c r="C17" s="2">
        <v>2</v>
      </c>
      <c r="D17" s="52">
        <v>1.3688448126322643</v>
      </c>
      <c r="E17" s="52">
        <v>0.26906229709984975</v>
      </c>
      <c r="F17" s="1"/>
    </row>
    <row r="18" spans="1:6" s="7" customFormat="1" x14ac:dyDescent="0.3">
      <c r="A18" s="2">
        <v>17</v>
      </c>
      <c r="B18" s="11" t="s">
        <v>136</v>
      </c>
      <c r="C18" s="2">
        <v>2</v>
      </c>
      <c r="D18" s="52">
        <v>2.2156513061654808</v>
      </c>
      <c r="E18" s="52">
        <v>0.31384037135632487</v>
      </c>
      <c r="F18" s="1"/>
    </row>
    <row r="19" spans="1:6" s="7" customFormat="1" x14ac:dyDescent="0.3">
      <c r="A19" s="2">
        <v>18</v>
      </c>
      <c r="B19" s="11" t="s">
        <v>135</v>
      </c>
      <c r="C19" s="2">
        <v>2</v>
      </c>
      <c r="D19" s="52">
        <v>1.8112555266199846</v>
      </c>
      <c r="E19" s="52">
        <v>0.31908422237424761</v>
      </c>
      <c r="F19" s="1"/>
    </row>
    <row r="20" spans="1:6" s="7" customFormat="1" x14ac:dyDescent="0.3">
      <c r="A20" s="2">
        <v>19</v>
      </c>
      <c r="B20" s="11" t="s">
        <v>134</v>
      </c>
      <c r="C20" s="2">
        <v>2</v>
      </c>
      <c r="D20" s="52">
        <v>1.4486209020347705</v>
      </c>
      <c r="E20" s="52">
        <v>0.22773517967121226</v>
      </c>
      <c r="F20" s="1"/>
    </row>
    <row r="21" spans="1:6" s="7" customFormat="1" x14ac:dyDescent="0.3">
      <c r="A21" s="2">
        <v>20</v>
      </c>
      <c r="B21" s="11" t="s">
        <v>133</v>
      </c>
      <c r="C21" s="2">
        <v>2</v>
      </c>
      <c r="D21" s="52">
        <v>3.3250421233801766</v>
      </c>
      <c r="E21" s="52">
        <v>0.43999902327624069</v>
      </c>
      <c r="F21" s="1"/>
    </row>
    <row r="22" spans="1:6" s="7" customFormat="1" x14ac:dyDescent="0.3">
      <c r="A22" s="2">
        <v>21</v>
      </c>
      <c r="B22" s="11" t="s">
        <v>132</v>
      </c>
      <c r="C22" s="2">
        <v>2</v>
      </c>
      <c r="D22" s="52">
        <v>2.0930421754613899</v>
      </c>
      <c r="E22" s="52">
        <v>0.32419105332341103</v>
      </c>
      <c r="F22" s="1"/>
    </row>
    <row r="23" spans="1:6" s="7" customFormat="1" x14ac:dyDescent="0.3">
      <c r="A23" s="53">
        <v>22</v>
      </c>
      <c r="B23" s="11" t="s">
        <v>131</v>
      </c>
      <c r="C23" s="2">
        <v>1</v>
      </c>
      <c r="D23" s="52">
        <v>1.9112927480573938</v>
      </c>
      <c r="E23" s="52">
        <v>0.33169364569674309</v>
      </c>
      <c r="F23" s="1"/>
    </row>
    <row r="24" spans="1:6" s="7" customFormat="1" x14ac:dyDescent="0.3">
      <c r="A24" s="2">
        <v>23</v>
      </c>
      <c r="B24" s="11" t="s">
        <v>130</v>
      </c>
      <c r="C24" s="2">
        <v>2</v>
      </c>
      <c r="D24" s="52">
        <v>2.4395883743076148</v>
      </c>
      <c r="E24" s="52">
        <v>0.28707666757014438</v>
      </c>
      <c r="F24" s="1"/>
    </row>
    <row r="25" spans="1:6" s="7" customFormat="1" x14ac:dyDescent="0.3">
      <c r="A25" s="50">
        <v>24</v>
      </c>
      <c r="B25" s="51" t="s">
        <v>129</v>
      </c>
      <c r="C25" s="50">
        <v>3</v>
      </c>
      <c r="D25" s="49">
        <v>-11.364027199070344</v>
      </c>
      <c r="E25" s="49">
        <v>-7.2088905668468428E-3</v>
      </c>
      <c r="F25" s="1"/>
    </row>
    <row r="26" spans="1:6" s="7" customFormat="1" x14ac:dyDescent="0.3">
      <c r="A26" s="2">
        <v>25</v>
      </c>
      <c r="B26" s="11" t="s">
        <v>128</v>
      </c>
      <c r="C26" s="2">
        <v>2</v>
      </c>
      <c r="D26" s="52">
        <v>1.5245803676153316</v>
      </c>
      <c r="E26" s="52">
        <v>0.36566418310807647</v>
      </c>
      <c r="F26" s="1"/>
    </row>
    <row r="27" spans="1:6" s="7" customFormat="1" x14ac:dyDescent="0.3">
      <c r="A27" s="50">
        <v>26</v>
      </c>
      <c r="B27" s="51" t="s">
        <v>127</v>
      </c>
      <c r="C27" s="50">
        <v>2</v>
      </c>
      <c r="D27" s="49">
        <v>38.571466914027233</v>
      </c>
      <c r="E27" s="49">
        <v>0.32769959470221044</v>
      </c>
      <c r="F27" s="1"/>
    </row>
    <row r="28" spans="1:6" s="7" customFormat="1" x14ac:dyDescent="0.3">
      <c r="A28" s="2">
        <v>27</v>
      </c>
      <c r="B28" s="11" t="s">
        <v>126</v>
      </c>
      <c r="C28" s="2">
        <v>2</v>
      </c>
      <c r="D28" s="52">
        <v>2.0600051903739827</v>
      </c>
      <c r="E28" s="52">
        <v>0.3431481699749791</v>
      </c>
      <c r="F28" s="1"/>
    </row>
    <row r="29" spans="1:6" s="7" customFormat="1" x14ac:dyDescent="0.3">
      <c r="A29" s="50">
        <v>28</v>
      </c>
      <c r="B29" s="51" t="s">
        <v>125</v>
      </c>
      <c r="C29" s="50">
        <v>3</v>
      </c>
      <c r="D29" s="49">
        <v>11.70785255367915</v>
      </c>
      <c r="E29" s="49">
        <v>0.16596733825956572</v>
      </c>
      <c r="F29" s="1"/>
    </row>
    <row r="30" spans="1:6" s="7" customFormat="1" x14ac:dyDescent="0.3">
      <c r="A30" s="2">
        <v>29</v>
      </c>
      <c r="B30" s="11" t="s">
        <v>124</v>
      </c>
      <c r="C30" s="2">
        <v>2</v>
      </c>
      <c r="D30" s="52">
        <v>2.2810592325221948</v>
      </c>
      <c r="E30" s="52">
        <v>0.32410196062905733</v>
      </c>
      <c r="F30" s="1"/>
    </row>
    <row r="31" spans="1:6" s="7" customFormat="1" x14ac:dyDescent="0.3">
      <c r="A31" s="2">
        <v>30</v>
      </c>
      <c r="B31" s="11" t="s">
        <v>123</v>
      </c>
      <c r="C31" s="2">
        <v>1</v>
      </c>
      <c r="D31" s="52">
        <v>1.8331683884749239</v>
      </c>
      <c r="E31" s="52">
        <v>0.32360869642758083</v>
      </c>
      <c r="F31" s="1"/>
    </row>
    <row r="32" spans="1:6" s="7" customFormat="1" x14ac:dyDescent="0.3">
      <c r="A32" s="2">
        <v>31</v>
      </c>
      <c r="B32" s="11" t="s">
        <v>122</v>
      </c>
      <c r="C32" s="2">
        <v>2</v>
      </c>
      <c r="D32" s="52">
        <v>2.7165741978555373</v>
      </c>
      <c r="E32" s="52">
        <v>0.25415349252016678</v>
      </c>
      <c r="F32" s="1"/>
    </row>
    <row r="33" spans="1:6" s="7" customFormat="1" x14ac:dyDescent="0.3">
      <c r="A33" s="2">
        <v>32</v>
      </c>
      <c r="B33" s="11" t="s">
        <v>121</v>
      </c>
      <c r="C33" s="2">
        <v>2</v>
      </c>
      <c r="D33" s="52">
        <v>2.5805657454171902</v>
      </c>
      <c r="E33" s="52">
        <v>0.40997643596583883</v>
      </c>
      <c r="F33" s="1"/>
    </row>
    <row r="34" spans="1:6" s="7" customFormat="1" x14ac:dyDescent="0.3">
      <c r="A34" s="2">
        <v>33</v>
      </c>
      <c r="B34" s="11" t="s">
        <v>120</v>
      </c>
      <c r="C34" s="2">
        <v>2</v>
      </c>
      <c r="D34" s="52">
        <v>2.0419874540742868</v>
      </c>
      <c r="E34" s="52">
        <v>0.32270214285392912</v>
      </c>
      <c r="F34" s="1"/>
    </row>
    <row r="35" spans="1:6" s="7" customFormat="1" x14ac:dyDescent="0.3">
      <c r="A35" s="2">
        <v>34</v>
      </c>
      <c r="B35" s="11" t="s">
        <v>119</v>
      </c>
      <c r="C35" s="2">
        <v>1</v>
      </c>
      <c r="D35" s="52">
        <v>2.1073281368413275</v>
      </c>
      <c r="E35" s="52">
        <v>0.33624366072862677</v>
      </c>
      <c r="F35" s="1"/>
    </row>
    <row r="36" spans="1:6" s="7" customFormat="1" x14ac:dyDescent="0.3">
      <c r="A36" s="2">
        <v>35</v>
      </c>
      <c r="B36" s="11" t="s">
        <v>118</v>
      </c>
      <c r="C36" s="2">
        <v>2</v>
      </c>
      <c r="D36" s="52">
        <v>-3.2112565308475274</v>
      </c>
      <c r="E36" s="52">
        <v>0.30082374153118124</v>
      </c>
      <c r="F36" s="1"/>
    </row>
    <row r="37" spans="1:6" s="7" customFormat="1" x14ac:dyDescent="0.3">
      <c r="A37" s="2">
        <v>36</v>
      </c>
      <c r="B37" s="11" t="s">
        <v>117</v>
      </c>
      <c r="C37" s="2">
        <v>3</v>
      </c>
      <c r="D37" s="52">
        <v>-1.9722128082101524</v>
      </c>
      <c r="E37" s="52">
        <v>0.12100376596391257</v>
      </c>
      <c r="F37" s="1"/>
    </row>
    <row r="38" spans="1:6" s="7" customFormat="1" x14ac:dyDescent="0.3">
      <c r="A38" s="2">
        <v>37</v>
      </c>
      <c r="B38" s="11" t="s">
        <v>116</v>
      </c>
      <c r="C38" s="2">
        <v>3</v>
      </c>
      <c r="D38" s="52">
        <v>1.3005387808121742</v>
      </c>
      <c r="E38" s="52">
        <v>0.37218019782029954</v>
      </c>
      <c r="F38" s="1"/>
    </row>
    <row r="39" spans="1:6" s="7" customFormat="1" x14ac:dyDescent="0.3">
      <c r="A39" s="2">
        <v>38</v>
      </c>
      <c r="B39" s="11" t="s">
        <v>115</v>
      </c>
      <c r="C39" s="2">
        <v>2</v>
      </c>
      <c r="D39" s="52">
        <v>1.4936129299909267</v>
      </c>
      <c r="E39" s="52">
        <v>0.36709276057355011</v>
      </c>
      <c r="F39" s="1"/>
    </row>
    <row r="40" spans="1:6" s="7" customFormat="1" x14ac:dyDescent="0.3">
      <c r="A40" s="2">
        <v>39</v>
      </c>
      <c r="B40" s="11" t="s">
        <v>114</v>
      </c>
      <c r="C40" s="2">
        <v>2</v>
      </c>
      <c r="D40" s="52">
        <v>1.7720219933316759</v>
      </c>
      <c r="E40" s="52">
        <v>0.34694765225840496</v>
      </c>
      <c r="F40" s="1"/>
    </row>
    <row r="41" spans="1:6" s="7" customFormat="1" x14ac:dyDescent="0.3">
      <c r="A41" s="2">
        <v>40</v>
      </c>
      <c r="B41" s="11" t="s">
        <v>113</v>
      </c>
      <c r="C41" s="2">
        <v>3</v>
      </c>
      <c r="D41" s="52">
        <v>0.27162449310473624</v>
      </c>
      <c r="E41" s="52">
        <v>0.20001693807569776</v>
      </c>
      <c r="F41" s="1"/>
    </row>
    <row r="42" spans="1:6" s="7" customFormat="1" x14ac:dyDescent="0.3">
      <c r="A42" s="2">
        <v>41</v>
      </c>
      <c r="B42" s="11" t="s">
        <v>112</v>
      </c>
      <c r="C42" s="2">
        <v>2</v>
      </c>
      <c r="D42" s="52">
        <v>2.236932598524866</v>
      </c>
      <c r="E42" s="52">
        <v>0.31882008395826039</v>
      </c>
      <c r="F42" s="1"/>
    </row>
    <row r="43" spans="1:6" s="7" customFormat="1" x14ac:dyDescent="0.3">
      <c r="A43" s="2">
        <v>42</v>
      </c>
      <c r="B43" s="11" t="s">
        <v>111</v>
      </c>
      <c r="C43" s="2">
        <v>1</v>
      </c>
      <c r="D43" s="52">
        <v>1.8373248857571567</v>
      </c>
      <c r="E43" s="52">
        <v>0.33724108774072387</v>
      </c>
      <c r="F43" s="1"/>
    </row>
    <row r="44" spans="1:6" s="7" customFormat="1" x14ac:dyDescent="0.3">
      <c r="A44" s="2">
        <v>43</v>
      </c>
      <c r="B44" s="11" t="s">
        <v>110</v>
      </c>
      <c r="C44" s="2">
        <v>2</v>
      </c>
      <c r="D44" s="52">
        <v>2.2910530041475714</v>
      </c>
      <c r="E44" s="52">
        <v>0.26541944393997363</v>
      </c>
      <c r="F44" s="1"/>
    </row>
    <row r="45" spans="1:6" s="7" customFormat="1" x14ac:dyDescent="0.3">
      <c r="A45" s="2">
        <v>44</v>
      </c>
      <c r="B45" s="11" t="s">
        <v>109</v>
      </c>
      <c r="C45" s="2">
        <v>3</v>
      </c>
      <c r="D45" s="52">
        <v>1.9272897532433038</v>
      </c>
      <c r="E45" s="52">
        <v>0.24529311566611317</v>
      </c>
      <c r="F45" s="1"/>
    </row>
    <row r="46" spans="1:6" s="7" customFormat="1" x14ac:dyDescent="0.3">
      <c r="A46" s="2">
        <v>45</v>
      </c>
      <c r="B46" s="11" t="s">
        <v>108</v>
      </c>
      <c r="C46" s="2">
        <v>2</v>
      </c>
      <c r="D46" s="52">
        <v>1.1415888201563245</v>
      </c>
      <c r="E46" s="52">
        <v>0.32499911210991123</v>
      </c>
      <c r="F46" s="1"/>
    </row>
    <row r="47" spans="1:6" s="7" customFormat="1" x14ac:dyDescent="0.3">
      <c r="A47" s="2">
        <v>46</v>
      </c>
      <c r="B47" s="11" t="s">
        <v>107</v>
      </c>
      <c r="C47" s="2">
        <v>1</v>
      </c>
      <c r="D47" s="52">
        <v>2.2503746738760695</v>
      </c>
      <c r="E47" s="52">
        <v>0.34106196749653295</v>
      </c>
      <c r="F47" s="1"/>
    </row>
    <row r="48" spans="1:6" s="7" customFormat="1" x14ac:dyDescent="0.3">
      <c r="A48" s="2">
        <v>47</v>
      </c>
      <c r="B48" s="11" t="s">
        <v>106</v>
      </c>
      <c r="C48" s="2">
        <v>2</v>
      </c>
      <c r="D48" s="52">
        <v>3.3844701794550818</v>
      </c>
      <c r="E48" s="52">
        <v>0.31021378424130086</v>
      </c>
      <c r="F48" s="1"/>
    </row>
    <row r="49" spans="1:6" s="7" customFormat="1" x14ac:dyDescent="0.3">
      <c r="A49" s="2">
        <v>48</v>
      </c>
      <c r="B49" s="11" t="s">
        <v>105</v>
      </c>
      <c r="C49" s="2">
        <v>2</v>
      </c>
      <c r="D49" s="52">
        <v>3.325001975877119</v>
      </c>
      <c r="E49" s="52">
        <v>0.45451778012035504</v>
      </c>
      <c r="F49" s="1"/>
    </row>
    <row r="50" spans="1:6" s="7" customFormat="1" x14ac:dyDescent="0.3">
      <c r="A50" s="2">
        <v>49</v>
      </c>
      <c r="B50" s="11" t="s">
        <v>104</v>
      </c>
      <c r="C50" s="2">
        <v>3</v>
      </c>
      <c r="D50" s="52">
        <v>1.3328628287529969</v>
      </c>
      <c r="E50" s="52">
        <v>0.3586342475243095</v>
      </c>
      <c r="F50" s="1"/>
    </row>
    <row r="51" spans="1:6" s="7" customFormat="1" x14ac:dyDescent="0.3">
      <c r="A51" s="2">
        <v>50</v>
      </c>
      <c r="B51" s="11" t="s">
        <v>103</v>
      </c>
      <c r="C51" s="2">
        <v>2</v>
      </c>
      <c r="D51" s="52">
        <v>1.504653859466105</v>
      </c>
      <c r="E51" s="52">
        <v>0.37579019219006637</v>
      </c>
      <c r="F51" s="1"/>
    </row>
    <row r="52" spans="1:6" s="7" customFormat="1" x14ac:dyDescent="0.3">
      <c r="A52" s="2">
        <v>51</v>
      </c>
      <c r="B52" s="11" t="s">
        <v>102</v>
      </c>
      <c r="C52" s="2">
        <v>2</v>
      </c>
      <c r="D52" s="52">
        <v>1.6571260101553142</v>
      </c>
      <c r="E52" s="52">
        <v>0.33284914214280792</v>
      </c>
      <c r="F52" s="1"/>
    </row>
    <row r="53" spans="1:6" s="7" customFormat="1" x14ac:dyDescent="0.3">
      <c r="A53" s="2">
        <v>52</v>
      </c>
      <c r="B53" s="11" t="s">
        <v>101</v>
      </c>
      <c r="C53" s="2">
        <v>3</v>
      </c>
      <c r="D53" s="52">
        <v>2.3800513447978453</v>
      </c>
      <c r="E53" s="52">
        <v>0.28652527000997058</v>
      </c>
      <c r="F53" s="1"/>
    </row>
    <row r="54" spans="1:6" s="7" customFormat="1" x14ac:dyDescent="0.3">
      <c r="A54" s="2">
        <v>53</v>
      </c>
      <c r="B54" s="11" t="s">
        <v>100</v>
      </c>
      <c r="C54" s="2">
        <v>2</v>
      </c>
      <c r="D54" s="52">
        <v>2.3072839347203282</v>
      </c>
      <c r="E54" s="52">
        <v>0.32531990507666936</v>
      </c>
      <c r="F54" s="1"/>
    </row>
    <row r="55" spans="1:6" s="7" customFormat="1" x14ac:dyDescent="0.3">
      <c r="A55" s="2">
        <v>54</v>
      </c>
      <c r="B55" s="11" t="s">
        <v>99</v>
      </c>
      <c r="C55" s="2">
        <v>1</v>
      </c>
      <c r="D55" s="52">
        <v>2.0889482430823465</v>
      </c>
      <c r="E55" s="52">
        <v>0.32730368162805357</v>
      </c>
      <c r="F55" s="1"/>
    </row>
    <row r="56" spans="1:6" s="7" customFormat="1" x14ac:dyDescent="0.3">
      <c r="A56" s="2">
        <v>55</v>
      </c>
      <c r="B56" s="11" t="s">
        <v>98</v>
      </c>
      <c r="C56" s="2">
        <v>1</v>
      </c>
      <c r="D56" s="52">
        <v>1.8758267789042764</v>
      </c>
      <c r="E56" s="52">
        <v>0.27274833595430759</v>
      </c>
      <c r="F56" s="1"/>
    </row>
    <row r="57" spans="1:6" s="7" customFormat="1" x14ac:dyDescent="0.3">
      <c r="A57" s="2">
        <v>56</v>
      </c>
      <c r="B57" s="11" t="s">
        <v>97</v>
      </c>
      <c r="C57" s="2">
        <v>2</v>
      </c>
      <c r="D57" s="52">
        <v>1.4029994526741318</v>
      </c>
      <c r="E57" s="52">
        <v>0.41562784866364111</v>
      </c>
      <c r="F57" s="1"/>
    </row>
    <row r="58" spans="1:6" s="7" customFormat="1" x14ac:dyDescent="0.3">
      <c r="A58" s="2">
        <v>57</v>
      </c>
      <c r="B58" s="11" t="s">
        <v>96</v>
      </c>
      <c r="C58" s="2">
        <v>2</v>
      </c>
      <c r="D58" s="52">
        <v>1.1304841356013287</v>
      </c>
      <c r="E58" s="52">
        <v>0.33560884911192879</v>
      </c>
      <c r="F58" s="1"/>
    </row>
    <row r="59" spans="1:6" s="7" customFormat="1" x14ac:dyDescent="0.3">
      <c r="A59" s="2">
        <v>58</v>
      </c>
      <c r="B59" s="11" t="s">
        <v>95</v>
      </c>
      <c r="C59" s="2">
        <v>1</v>
      </c>
      <c r="D59" s="52">
        <v>2.3560337912529912</v>
      </c>
      <c r="E59" s="52">
        <v>0.35014843847379767</v>
      </c>
      <c r="F59" s="1"/>
    </row>
    <row r="60" spans="1:6" s="7" customFormat="1" x14ac:dyDescent="0.3">
      <c r="A60" s="2">
        <v>59</v>
      </c>
      <c r="B60" s="11" t="s">
        <v>94</v>
      </c>
      <c r="C60" s="2">
        <v>2</v>
      </c>
      <c r="D60" s="52">
        <v>3.5856412420149724</v>
      </c>
      <c r="E60" s="52">
        <v>0.31898714016854329</v>
      </c>
      <c r="F60" s="1"/>
    </row>
    <row r="61" spans="1:6" s="7" customFormat="1" x14ac:dyDescent="0.3">
      <c r="A61" s="50">
        <v>60</v>
      </c>
      <c r="B61" s="51" t="s">
        <v>93</v>
      </c>
      <c r="C61" s="50">
        <v>2</v>
      </c>
      <c r="D61" s="49">
        <v>1.2149807062608489</v>
      </c>
      <c r="E61" s="49">
        <v>8.0125854536452684E-2</v>
      </c>
      <c r="F61" s="1"/>
    </row>
  </sheetData>
  <mergeCells count="1">
    <mergeCell ref="G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ICG</vt:lpstr>
      <vt:lpstr>IC</vt:lpstr>
      <vt:lpstr>MSI</vt:lpstr>
      <vt:lpstr>RINGKASAN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ASUS</cp:lastModifiedBy>
  <dcterms:created xsi:type="dcterms:W3CDTF">2020-04-26T04:57:50Z</dcterms:created>
  <dcterms:modified xsi:type="dcterms:W3CDTF">2020-04-28T17:48:26Z</dcterms:modified>
</cp:coreProperties>
</file>